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DTC\Desktop\Class\"/>
    </mc:Choice>
  </mc:AlternateContent>
  <bookViews>
    <workbookView xWindow="0" yWindow="0" windowWidth="8777" windowHeight="3411" activeTab="6"/>
  </bookViews>
  <sheets>
    <sheet name="Masud" sheetId="1" r:id="rId1"/>
    <sheet name="Sheet7" sheetId="8" r:id="rId2"/>
    <sheet name="Sheet8" sheetId="9" r:id="rId3"/>
    <sheet name="Sheet6" sheetId="7" r:id="rId4"/>
    <sheet name="Sheet2" sheetId="2" r:id="rId5"/>
    <sheet name="Sheet3" sheetId="4" r:id="rId6"/>
    <sheet name="Sheet1" sheetId="3" r:id="rId7"/>
    <sheet name="Sheet4" sheetId="5" r:id="rId8"/>
    <sheet name="Sheet5" sheetId="6" r:id="rId9"/>
    <sheet name="Sheet9" sheetId="10" r:id="rId10"/>
    <sheet name="Sheet10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0" l="1"/>
  <c r="I6" i="10" s="1"/>
  <c r="E7" i="10"/>
  <c r="I7" i="10" s="1"/>
  <c r="E8" i="10"/>
  <c r="I8" i="10" s="1"/>
  <c r="E9" i="10"/>
  <c r="I9" i="10" s="1"/>
  <c r="E5" i="10"/>
  <c r="I5" i="10" s="1"/>
  <c r="E8" i="11" l="1"/>
  <c r="E9" i="11"/>
  <c r="E10" i="11"/>
  <c r="E11" i="11"/>
  <c r="E7" i="11"/>
  <c r="E9" i="5" l="1"/>
  <c r="E10" i="5"/>
  <c r="E11" i="5"/>
  <c r="E12" i="5"/>
  <c r="E8" i="5"/>
  <c r="E4" i="9" l="1"/>
  <c r="E5" i="9"/>
  <c r="E6" i="9"/>
  <c r="M6" i="9" s="1"/>
  <c r="E7" i="9"/>
  <c r="E3" i="9"/>
  <c r="C4" i="9"/>
  <c r="C5" i="9"/>
  <c r="C6" i="9"/>
  <c r="J6" i="9" s="1"/>
  <c r="C7" i="9"/>
  <c r="C3" i="9"/>
  <c r="J3" i="9"/>
  <c r="K3" i="9"/>
  <c r="M3" i="9"/>
  <c r="J4" i="9"/>
  <c r="K4" i="9"/>
  <c r="L4" i="9"/>
  <c r="M4" i="9"/>
  <c r="J5" i="9"/>
  <c r="K5" i="9"/>
  <c r="L5" i="9"/>
  <c r="M5" i="9"/>
  <c r="J7" i="9" l="1"/>
  <c r="L3" i="9"/>
  <c r="M7" i="9"/>
  <c r="K6" i="9"/>
  <c r="L7" i="9"/>
  <c r="L6" i="9"/>
  <c r="K7" i="9"/>
  <c r="J5" i="8"/>
  <c r="G7" i="8"/>
  <c r="G5" i="8"/>
  <c r="D6" i="8"/>
  <c r="E3" i="8"/>
  <c r="F7" i="3" l="1"/>
  <c r="F8" i="3"/>
  <c r="F9" i="3"/>
  <c r="F10" i="3"/>
  <c r="F6" i="3"/>
  <c r="E6" i="3" l="1"/>
  <c r="P6" i="3" s="1"/>
  <c r="E7" i="3"/>
  <c r="P7" i="3" s="1"/>
  <c r="E8" i="3"/>
  <c r="P8" i="3" s="1"/>
  <c r="E9" i="3"/>
  <c r="P9" i="3" s="1"/>
  <c r="E10" i="3"/>
  <c r="P10" i="3" s="1"/>
  <c r="I11" i="1" l="1"/>
  <c r="I12" i="1"/>
  <c r="I13" i="1"/>
  <c r="I14" i="1"/>
  <c r="I10" i="1"/>
</calcChain>
</file>

<file path=xl/sharedStrings.xml><?xml version="1.0" encoding="utf-8"?>
<sst xmlns="http://schemas.openxmlformats.org/spreadsheetml/2006/main" count="222" uniqueCount="163">
  <si>
    <t>Name</t>
  </si>
  <si>
    <t>Father Name</t>
  </si>
  <si>
    <t>Institute</t>
  </si>
  <si>
    <t>Subject</t>
  </si>
  <si>
    <t>Mother Name</t>
  </si>
  <si>
    <t>S. N</t>
  </si>
  <si>
    <t>Bangla</t>
  </si>
  <si>
    <t>English</t>
  </si>
  <si>
    <t>Math</t>
  </si>
  <si>
    <t>Rahim</t>
  </si>
  <si>
    <t>Rahat</t>
  </si>
  <si>
    <t>Rahul</t>
  </si>
  <si>
    <t>Rakib</t>
  </si>
  <si>
    <t>Rased</t>
  </si>
  <si>
    <t xml:space="preserve">Rahmat </t>
  </si>
  <si>
    <t>Ramjan</t>
  </si>
  <si>
    <t>Rajjak</t>
  </si>
  <si>
    <t>Rajib</t>
  </si>
  <si>
    <t>Rashid</t>
  </si>
  <si>
    <t>Moriom</t>
  </si>
  <si>
    <t>Monoara</t>
  </si>
  <si>
    <t>Maleka</t>
  </si>
  <si>
    <t>Mila</t>
  </si>
  <si>
    <t>Moyna</t>
  </si>
  <si>
    <t>Moheshkhali Island High School</t>
  </si>
  <si>
    <t>Total</t>
  </si>
  <si>
    <t>Sum</t>
  </si>
  <si>
    <t>Subtract</t>
  </si>
  <si>
    <t>Multyply</t>
  </si>
  <si>
    <t>Divide</t>
  </si>
  <si>
    <t>Maximum</t>
  </si>
  <si>
    <t>Minimum</t>
  </si>
  <si>
    <t>Average</t>
  </si>
  <si>
    <t>Done This..............</t>
  </si>
  <si>
    <t>Count</t>
  </si>
  <si>
    <t>Insert Shape..........</t>
  </si>
  <si>
    <t>Insert Picture..............</t>
  </si>
  <si>
    <t>Insert Text Box.............(Self Adress)</t>
  </si>
  <si>
    <t>Result Sheet</t>
  </si>
  <si>
    <t>S. No.</t>
  </si>
  <si>
    <t>Roll</t>
  </si>
  <si>
    <t>Science</t>
  </si>
  <si>
    <t>Total Mark</t>
  </si>
  <si>
    <t>Hasan</t>
  </si>
  <si>
    <t>Harun</t>
  </si>
  <si>
    <t>Hafiz</t>
  </si>
  <si>
    <t>Hasem</t>
  </si>
  <si>
    <t>Habib</t>
  </si>
  <si>
    <t>Grade</t>
  </si>
  <si>
    <t>Point</t>
  </si>
  <si>
    <t>Average Grade</t>
  </si>
  <si>
    <t>Average Point</t>
  </si>
  <si>
    <t>Result</t>
  </si>
  <si>
    <t>Make A Salary Sheet</t>
  </si>
  <si>
    <t xml:space="preserve"> GKRb e¨vw³i evmv fvov Zvi †ewmK †eZ‡bi 50%, wPwKrmv fvZv †ewmK †eZ‡bi 7%, hvZvqZ fvZv †ewmK Gi 5%</t>
  </si>
  <si>
    <t>Commission Sheet</t>
  </si>
  <si>
    <t>hw` wewµ 50000 Gi †ewk nq Zvn‡j Kwgkb 15%</t>
  </si>
  <si>
    <t xml:space="preserve">hw` wewµ 20000 Gi Kg nq Zvn‡j Kwgkb 5%, hw` wewµ 30000 Gi Kg nq Zvn‡j Kwgkb 7%, </t>
  </si>
  <si>
    <t>hw` wewµ 40000 Gi Kg nq Zvn‡j Kwgkb 10%, hw` wewµ 50000 Gi Kg nq Zvn‡j Kwgkb 12%,</t>
  </si>
  <si>
    <t>Dc‡ii Z‡_¨i Av‡jv‡K wb‡¤œi LvwjNi ¸‡jv c~iY Ki t</t>
  </si>
  <si>
    <t>Sales</t>
  </si>
  <si>
    <t>Commission</t>
  </si>
  <si>
    <t>Rafic</t>
  </si>
  <si>
    <t>Robel</t>
  </si>
  <si>
    <t>Saturday</t>
  </si>
  <si>
    <t>Sunday</t>
  </si>
  <si>
    <t>Monday</t>
  </si>
  <si>
    <t>Tuesday</t>
  </si>
  <si>
    <t>Wednesday</t>
  </si>
  <si>
    <t>Thursday</t>
  </si>
  <si>
    <t>Friday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</si>
  <si>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</si>
  <si>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</si>
  <si>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</si>
  <si>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</si>
  <si>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</si>
  <si>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</si>
  <si>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</si>
  <si>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</si>
  <si>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</si>
  <si>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</si>
  <si>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</si>
  <si>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</si>
  <si>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Currency</t>
  </si>
  <si>
    <t>Mahmodul Karim</t>
  </si>
  <si>
    <t>Date</t>
  </si>
  <si>
    <t>µwgK bs</t>
  </si>
  <si>
    <t>wkÿv cÖwZôv‡bi bvg</t>
  </si>
  <si>
    <t>evsjv</t>
  </si>
  <si>
    <t>Bs‡iRx</t>
  </si>
  <si>
    <t>welq</t>
  </si>
  <si>
    <t>wkÿv_©xi bvg</t>
  </si>
  <si>
    <t xml:space="preserve">cvPuwU wkÿvcÖwZôv‡bi wkÿv_©x‡`i cÖvß bv¤^vi mg~n t- </t>
  </si>
  <si>
    <t>igRvb Avjx</t>
  </si>
  <si>
    <t xml:space="preserve">ivnvgZ Djøvn </t>
  </si>
  <si>
    <t>Kz`iZ Djøvn wmK`vi</t>
  </si>
  <si>
    <t>‡gvnv¤§` Avjx ‡PŠayix</t>
  </si>
  <si>
    <t>nvwg`yj nK</t>
  </si>
  <si>
    <t>‡MviKNvUv D”P we`¨vjq</t>
  </si>
  <si>
    <t>wjWvikxc D”P we`¨vjq</t>
  </si>
  <si>
    <t>e½eÜz evwjKv D”P we`¨vjq</t>
  </si>
  <si>
    <t>g‡nkLvjx Av`k© D”P we`¨vjq</t>
  </si>
  <si>
    <t>g‡nkLvjx evwjKv D”P we`¨vjq</t>
  </si>
  <si>
    <t>‡gvU bv¤^vi</t>
  </si>
  <si>
    <t>we‡qvM Kiæb t</t>
  </si>
  <si>
    <t>¸Y Kiæb t</t>
  </si>
  <si>
    <t xml:space="preserve">fvM Kiæb t </t>
  </si>
  <si>
    <t>we‡qvMdj</t>
  </si>
  <si>
    <t>¸Ydj</t>
  </si>
  <si>
    <t>fvMdj</t>
  </si>
  <si>
    <t>Relegion</t>
  </si>
  <si>
    <t>G.Science</t>
  </si>
  <si>
    <t>Mininmum</t>
  </si>
  <si>
    <t>A</t>
  </si>
  <si>
    <t>B</t>
  </si>
  <si>
    <t>C</t>
  </si>
  <si>
    <t>D</t>
  </si>
  <si>
    <t>E</t>
  </si>
  <si>
    <t>S.Science</t>
  </si>
  <si>
    <t>Ab¨vb¨ fvZv †ewmK Gi 2%, mÂq ‡gvU †eZ‡bi Gi 5%,</t>
  </si>
  <si>
    <t>‡gvU †eZb</t>
  </si>
  <si>
    <t>‡eZb</t>
  </si>
  <si>
    <t>hvZvqZ</t>
  </si>
  <si>
    <t>bvg</t>
  </si>
  <si>
    <t>c`ex</t>
  </si>
  <si>
    <t>mÂq</t>
  </si>
  <si>
    <t xml:space="preserve">hw` BDwbU cwigvb 200 Gi Kg nq Zvn‡j cÖwZ BDwb‡Ui g~j¨ 1.75 UvKv , </t>
  </si>
  <si>
    <t xml:space="preserve">hw` BDwbU cwigvb 400 Gi Kg nq Zvn‡j cÖwZ BDwb‡Ui g~j¨ 2.25 UvKv , </t>
  </si>
  <si>
    <t xml:space="preserve">hw` BDwbU cwigvb 500 Gi Kg nq Zvn‡j cÖwZ BDwb‡Ui g~j¨ 3.75 UvKv , </t>
  </si>
  <si>
    <t xml:space="preserve">hw` BDwbU cwigvb 500 Gi ‡ewk nq Zvn‡j cÖwZ BDwb‡Ui g~j¨ 4.5 UvKv , </t>
  </si>
  <si>
    <t>MÖvn‡Ki bvg</t>
  </si>
  <si>
    <t>wgUvi bs</t>
  </si>
  <si>
    <t>BDwbU</t>
  </si>
  <si>
    <t>we‡ji cwigvb</t>
  </si>
  <si>
    <t>Kz`iZ Avjx wmK`vi</t>
  </si>
  <si>
    <t>‡gvnv¤§` Djøvn</t>
  </si>
  <si>
    <t xml:space="preserve">Avãyj nK </t>
  </si>
  <si>
    <t>gwbiæj nK</t>
  </si>
  <si>
    <t>byiæj nK ‡PŠayix</t>
  </si>
  <si>
    <t>we`y¨r wej wb©Yq</t>
  </si>
  <si>
    <t>‡hvM Kiæb t</t>
  </si>
  <si>
    <t>‡hvMdj</t>
  </si>
  <si>
    <t>µwgK</t>
  </si>
  <si>
    <t>MwYZ</t>
  </si>
  <si>
    <t>iwdK</t>
  </si>
  <si>
    <t>RveŸvi</t>
  </si>
  <si>
    <t>ivûj</t>
  </si>
  <si>
    <t>ivnvZ</t>
  </si>
  <si>
    <t>igRvb</t>
  </si>
  <si>
    <t>‡MÖW</t>
  </si>
  <si>
    <t>weÁvb</t>
  </si>
  <si>
    <t>m‡e©v”P bv¤^vi</t>
  </si>
  <si>
    <t>me©wb¤œ bv¤^vi</t>
  </si>
  <si>
    <t>t wb‡¤œ cÖ`Ë LvwjNi ¸‡jv c~ib Kiæb t</t>
  </si>
  <si>
    <t>Mo</t>
  </si>
  <si>
    <t>wPwKrmv fvZv</t>
  </si>
  <si>
    <t>evmv fvov</t>
  </si>
  <si>
    <t>Ab¨vb¨</t>
  </si>
  <si>
    <t>‡ewmK †eZb</t>
  </si>
  <si>
    <t>iwng</t>
  </si>
  <si>
    <t>Gg wW</t>
  </si>
  <si>
    <t>Kg©KZ©v</t>
  </si>
  <si>
    <t>wnmve iÿK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</si>
</sst>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[$৳-845];[Red]#,##0.00[$৳-845]"/>
    <numFmt numFmtId="165" formatCode="#,##0.00[$৳-845]"/>
    <numFmt numFmtId="166" formatCode="[$-F800]dddd\,\ mmmm\ dd\,\ yyyy"/>
    <numFmt numFmtId="167" formatCode="[$-409]h:mm:ss\ AM/PM;@"/>
    <numFmt numFmtId="168" formatCode="0.0"/>
    <numFmt numFmtId="169" formatCode="0.00000"/>
    <numFmt numFmtId="170" formatCode="#,##0[$৳-845]"/>
  </numFmts>
  <fonts count="2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SutonnyMJ"/>
    </font>
    <font>
      <sz val="18"/>
      <color theme="1"/>
      <name val="SutonnyMJ"/>
    </font>
    <font>
      <b/>
      <sz val="18"/>
      <color theme="1"/>
      <name val="SutonnyMJ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Algerian"/>
      <family val="5"/>
    </font>
    <font>
      <b/>
      <sz val="16"/>
      <color rgb="FFFF0000"/>
      <name val="SutonnyMJ"/>
    </font>
    <font>
      <sz val="14"/>
      <color theme="1"/>
      <name val="SutonnyMJ"/>
    </font>
    <font>
      <b/>
      <sz val="14"/>
      <color theme="1"/>
      <name val="SutonnyMJ"/>
    </font>
    <font>
      <b/>
      <sz val="16"/>
      <color theme="1"/>
      <name val="SutonnyMJ"/>
    </font>
    <font>
      <b/>
      <sz val="20"/>
      <color rgb="FFFF0000"/>
      <name val="SutonnyMJ"/>
    </font>
    <font>
      <b/>
      <sz val="2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 style="mediumDashed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Dashed">
        <color rgb="FFFF0000"/>
      </right>
      <top style="mediumDashed">
        <color rgb="FFFF0000"/>
      </top>
      <bottom style="mediumDashed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Dashed">
        <color rgb="FFFF0000"/>
      </left>
      <right/>
      <top/>
      <bottom style="mediumDashed">
        <color rgb="FFFF0000"/>
      </bottom>
      <diagonal/>
    </border>
    <border>
      <left/>
      <right/>
      <top/>
      <bottom style="mediumDashed">
        <color rgb="FFFF0000"/>
      </bottom>
      <diagonal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/>
      <diagonal/>
    </border>
    <border>
      <left style="mediumDashed">
        <color rgb="FFFF0000"/>
      </left>
      <right style="mediumDashed">
        <color rgb="FFFF0000"/>
      </right>
      <top/>
      <bottom style="mediumDashed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1" xfId="0" applyFont="1" applyBorder="1"/>
    <xf numFmtId="0" fontId="2" fillId="0" borderId="0" xfId="0" applyFont="1"/>
    <xf numFmtId="0" fontId="5" fillId="0" borderId="0" xfId="0" applyFont="1"/>
    <xf numFmtId="0" fontId="4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9" fillId="0" borderId="7" xfId="0" applyFont="1" applyFill="1" applyBorder="1" applyAlignment="1"/>
    <xf numFmtId="0" fontId="9" fillId="0" borderId="2" xfId="0" applyFont="1" applyFill="1" applyBorder="1" applyAlignment="1"/>
    <xf numFmtId="0" fontId="1" fillId="0" borderId="6" xfId="0" applyFont="1" applyBorder="1"/>
    <xf numFmtId="0" fontId="1" fillId="0" borderId="1" xfId="0" applyFont="1" applyFill="1" applyBorder="1"/>
    <xf numFmtId="0" fontId="10" fillId="0" borderId="1" xfId="0" applyFont="1" applyBorder="1"/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/>
    <xf numFmtId="165" fontId="2" fillId="0" borderId="0" xfId="0" applyNumberFormat="1" applyFont="1"/>
    <xf numFmtId="0" fontId="5" fillId="2" borderId="0" xfId="0" applyFont="1" applyFill="1" applyAlignment="1">
      <alignment horizontal="center"/>
    </xf>
    <xf numFmtId="166" fontId="2" fillId="0" borderId="0" xfId="0" applyNumberFormat="1" applyFont="1"/>
    <xf numFmtId="167" fontId="2" fillId="0" borderId="0" xfId="0" applyNumberFormat="1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 textRotation="45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3" fillId="0" borderId="3" xfId="0" applyFont="1" applyBorder="1"/>
    <xf numFmtId="0" fontId="13" fillId="0" borderId="1" xfId="0" applyFont="1" applyBorder="1"/>
    <xf numFmtId="0" fontId="13" fillId="0" borderId="2" xfId="0" applyFont="1" applyBorder="1"/>
    <xf numFmtId="0" fontId="14" fillId="0" borderId="5" xfId="0" applyFont="1" applyFill="1" applyBorder="1"/>
    <xf numFmtId="0" fontId="14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wrapText="1"/>
    </xf>
    <xf numFmtId="0" fontId="13" fillId="0" borderId="4" xfId="0" applyFont="1" applyBorder="1"/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4" fillId="0" borderId="9" xfId="0" applyFont="1" applyFill="1" applyBorder="1"/>
    <xf numFmtId="0" fontId="14" fillId="0" borderId="9" xfId="0" applyFont="1" applyFill="1" applyBorder="1" applyAlignment="1">
      <alignment horizontal="center"/>
    </xf>
    <xf numFmtId="0" fontId="18" fillId="0" borderId="9" xfId="0" applyFont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9" fillId="8" borderId="0" xfId="0" applyFont="1" applyFill="1" applyAlignment="1">
      <alignment horizontal="center" vertical="center"/>
    </xf>
    <xf numFmtId="0" fontId="13" fillId="8" borderId="9" xfId="0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13" fillId="9" borderId="9" xfId="0" applyFont="1" applyFill="1" applyBorder="1" applyAlignment="1">
      <alignment horizontal="center" vertical="center"/>
    </xf>
    <xf numFmtId="0" fontId="17" fillId="9" borderId="9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168" fontId="17" fillId="3" borderId="9" xfId="0" applyNumberFormat="1" applyFont="1" applyFill="1" applyBorder="1" applyAlignment="1">
      <alignment horizontal="center" vertical="center"/>
    </xf>
    <xf numFmtId="169" fontId="16" fillId="0" borderId="0" xfId="0" applyNumberFormat="1" applyFont="1" applyAlignment="1">
      <alignment horizontal="center" vertical="center"/>
    </xf>
    <xf numFmtId="169" fontId="18" fillId="3" borderId="9" xfId="0" applyNumberFormat="1" applyFont="1" applyFill="1" applyBorder="1" applyAlignment="1">
      <alignment horizontal="center" vertical="center"/>
    </xf>
    <xf numFmtId="170" fontId="1" fillId="0" borderId="1" xfId="0" applyNumberFormat="1" applyFont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1" fillId="0" borderId="0" xfId="0" applyFont="1"/>
    <xf numFmtId="0" fontId="22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165" fontId="21" fillId="0" borderId="1" xfId="0" applyNumberFormat="1" applyFont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23" fillId="0" borderId="15" xfId="0" applyFont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5" xfId="0" applyFont="1" applyBorder="1"/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0" fontId="10" fillId="0" borderId="1" xfId="0" applyNumberFormat="1" applyFont="1" applyBorder="1" applyAlignment="1">
      <alignment horizontal="center" vertical="center"/>
    </xf>
    <xf numFmtId="170" fontId="1" fillId="0" borderId="1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/>
    </xf>
    <xf numFmtId="0" fontId="25" fillId="2" borderId="19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J15"/>
  <sheetViews>
    <sheetView topLeftCell="A9" workbookViewId="0">
      <selection activeCell="C16" sqref="C16"/>
    </sheetView>
  </sheetViews>
  <sheetFormatPr defaultRowHeight="20.149999999999999" x14ac:dyDescent="0.5"/>
  <cols>
    <col min="1" max="1" width="9.23046875" style="44"/>
    <col min="2" max="2" width="12.53515625" style="44" customWidth="1"/>
    <col min="3" max="3" width="13.69140625" style="44" customWidth="1"/>
    <col min="4" max="4" width="13.84375" style="44" customWidth="1"/>
    <col min="5" max="5" width="30.765625" style="44" customWidth="1"/>
    <col min="6" max="16384" width="9.23046875" style="44"/>
  </cols>
  <sheetData>
    <row r="7" spans="1:10" ht="20.6" thickBot="1" x14ac:dyDescent="0.55000000000000004">
      <c r="A7" s="43"/>
      <c r="B7" s="43"/>
      <c r="C7" s="43"/>
      <c r="D7" s="43"/>
      <c r="E7" s="43"/>
      <c r="F7" s="43"/>
      <c r="G7" s="43"/>
      <c r="H7" s="43"/>
      <c r="I7" s="43"/>
    </row>
    <row r="8" spans="1:10" ht="41.15" customHeight="1" thickBot="1" x14ac:dyDescent="0.55000000000000004">
      <c r="A8" s="110" t="s">
        <v>5</v>
      </c>
      <c r="B8" s="110" t="s">
        <v>0</v>
      </c>
      <c r="C8" s="111" t="s">
        <v>1</v>
      </c>
      <c r="D8" s="111" t="s">
        <v>4</v>
      </c>
      <c r="E8" s="110" t="s">
        <v>2</v>
      </c>
      <c r="F8" s="110" t="s">
        <v>3</v>
      </c>
      <c r="G8" s="110"/>
      <c r="H8" s="110"/>
      <c r="I8" s="110" t="s">
        <v>25</v>
      </c>
      <c r="J8" s="45"/>
    </row>
    <row r="9" spans="1:10" ht="20.6" thickBot="1" x14ac:dyDescent="0.55000000000000004">
      <c r="A9" s="110"/>
      <c r="B9" s="110"/>
      <c r="C9" s="111"/>
      <c r="D9" s="111"/>
      <c r="E9" s="110"/>
      <c r="F9" s="46" t="s">
        <v>6</v>
      </c>
      <c r="G9" s="46" t="s">
        <v>7</v>
      </c>
      <c r="H9" s="47" t="s">
        <v>8</v>
      </c>
      <c r="I9" s="110"/>
      <c r="J9" s="45"/>
    </row>
    <row r="10" spans="1:10" ht="36.9" thickBot="1" x14ac:dyDescent="0.55000000000000004">
      <c r="A10" s="48">
        <v>1</v>
      </c>
      <c r="B10" s="48" t="s">
        <v>9</v>
      </c>
      <c r="C10" s="48" t="s">
        <v>14</v>
      </c>
      <c r="D10" s="48" t="s">
        <v>19</v>
      </c>
      <c r="E10" s="49" t="s">
        <v>24</v>
      </c>
      <c r="F10" s="48">
        <v>78</v>
      </c>
      <c r="G10" s="48">
        <v>57</v>
      </c>
      <c r="H10" s="48">
        <v>56</v>
      </c>
      <c r="I10" s="48">
        <f>SUM(F10:H10)</f>
        <v>191</v>
      </c>
      <c r="J10" s="45"/>
    </row>
    <row r="11" spans="1:10" ht="36.9" thickBot="1" x14ac:dyDescent="0.55000000000000004">
      <c r="A11" s="48">
        <v>2</v>
      </c>
      <c r="B11" s="48" t="s">
        <v>10</v>
      </c>
      <c r="C11" s="48" t="s">
        <v>15</v>
      </c>
      <c r="D11" s="48" t="s">
        <v>20</v>
      </c>
      <c r="E11" s="49" t="s">
        <v>24</v>
      </c>
      <c r="F11" s="48">
        <v>45</v>
      </c>
      <c r="G11" s="48">
        <v>74</v>
      </c>
      <c r="H11" s="48">
        <v>63</v>
      </c>
      <c r="I11" s="48">
        <f>SUM(F11:H11)</f>
        <v>182</v>
      </c>
      <c r="J11" s="45"/>
    </row>
    <row r="12" spans="1:10" ht="36.9" thickBot="1" x14ac:dyDescent="0.55000000000000004">
      <c r="A12" s="48">
        <v>3</v>
      </c>
      <c r="B12" s="48" t="s">
        <v>11</v>
      </c>
      <c r="C12" s="48" t="s">
        <v>16</v>
      </c>
      <c r="D12" s="48" t="s">
        <v>21</v>
      </c>
      <c r="E12" s="49" t="s">
        <v>24</v>
      </c>
      <c r="F12" s="48">
        <v>35</v>
      </c>
      <c r="G12" s="48">
        <v>64</v>
      </c>
      <c r="H12" s="48">
        <v>84</v>
      </c>
      <c r="I12" s="48">
        <f>SUM(F12:H12)</f>
        <v>183</v>
      </c>
      <c r="J12" s="45"/>
    </row>
    <row r="13" spans="1:10" ht="36.9" thickBot="1" x14ac:dyDescent="0.55000000000000004">
      <c r="A13" s="48">
        <v>4</v>
      </c>
      <c r="B13" s="48" t="s">
        <v>12</v>
      </c>
      <c r="C13" s="48" t="s">
        <v>17</v>
      </c>
      <c r="D13" s="48" t="s">
        <v>22</v>
      </c>
      <c r="E13" s="49" t="s">
        <v>24</v>
      </c>
      <c r="F13" s="48">
        <v>59</v>
      </c>
      <c r="G13" s="48">
        <v>81</v>
      </c>
      <c r="H13" s="48">
        <v>64</v>
      </c>
      <c r="I13" s="48">
        <f>SUM(F13:H13)</f>
        <v>204</v>
      </c>
      <c r="J13" s="45"/>
    </row>
    <row r="14" spans="1:10" ht="36.9" thickBot="1" x14ac:dyDescent="0.55000000000000004">
      <c r="A14" s="48">
        <v>5</v>
      </c>
      <c r="B14" s="48" t="s">
        <v>13</v>
      </c>
      <c r="C14" s="48" t="s">
        <v>18</v>
      </c>
      <c r="D14" s="48" t="s">
        <v>23</v>
      </c>
      <c r="E14" s="49" t="s">
        <v>24</v>
      </c>
      <c r="F14" s="48">
        <v>55</v>
      </c>
      <c r="G14" s="48">
        <v>91</v>
      </c>
      <c r="H14" s="48">
        <v>68</v>
      </c>
      <c r="I14" s="48">
        <f>SUM(F14:H14)</f>
        <v>214</v>
      </c>
      <c r="J14" s="45"/>
    </row>
    <row r="15" spans="1:10" x14ac:dyDescent="0.5">
      <c r="A15" s="50"/>
      <c r="B15" s="50"/>
      <c r="C15" s="50"/>
      <c r="D15" s="50"/>
      <c r="E15" s="50"/>
      <c r="F15" s="50"/>
      <c r="G15" s="50"/>
      <c r="H15" s="50"/>
      <c r="I15" s="50"/>
    </row>
  </sheetData>
  <mergeCells count="7">
    <mergeCell ref="A8:A9"/>
    <mergeCell ref="I8:I9"/>
    <mergeCell ref="F8:H8"/>
    <mergeCell ref="B8:B9"/>
    <mergeCell ref="C8:C9"/>
    <mergeCell ref="D8:D9"/>
    <mergeCell ref="E8:E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Normal="100" workbookViewId="0">
      <selection activeCell="F5" sqref="F5"/>
    </sheetView>
  </sheetViews>
  <sheetFormatPr defaultRowHeight="14.6" x14ac:dyDescent="0.4"/>
  <cols>
    <col min="1" max="1" width="5.53515625" style="93" customWidth="1"/>
    <col min="2" max="2" width="7.3046875" style="93" customWidth="1"/>
    <col min="3" max="3" width="19.3046875" style="93" customWidth="1"/>
    <col min="4" max="4" width="9.23046875" style="93"/>
    <col min="5" max="5" width="9.23046875" style="93" customWidth="1"/>
    <col min="6" max="16384" width="9.23046875" style="93"/>
  </cols>
  <sheetData>
    <row r="1" spans="1:14" ht="15" thickBot="1" x14ac:dyDescent="0.45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4" ht="27.9" thickTop="1" thickBot="1" x14ac:dyDescent="0.85">
      <c r="A2" s="103"/>
      <c r="B2" s="133" t="s">
        <v>153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04"/>
    </row>
    <row r="3" spans="1:14" ht="24" customHeight="1" thickTop="1" thickBot="1" x14ac:dyDescent="0.7">
      <c r="A3" s="91"/>
      <c r="B3" s="137" t="s">
        <v>142</v>
      </c>
      <c r="C3" s="137" t="s">
        <v>91</v>
      </c>
      <c r="D3" s="136" t="s">
        <v>90</v>
      </c>
      <c r="E3" s="136"/>
      <c r="F3" s="136"/>
      <c r="G3" s="136"/>
      <c r="H3" s="136"/>
      <c r="I3" s="131" t="s">
        <v>103</v>
      </c>
      <c r="J3" s="135" t="s">
        <v>154</v>
      </c>
      <c r="K3" s="131" t="s">
        <v>151</v>
      </c>
      <c r="L3" s="131" t="s">
        <v>152</v>
      </c>
      <c r="M3" s="94"/>
      <c r="N3" s="90"/>
    </row>
    <row r="4" spans="1:14" ht="22.3" thickTop="1" thickBot="1" x14ac:dyDescent="0.7">
      <c r="A4" s="91"/>
      <c r="B4" s="138"/>
      <c r="C4" s="138"/>
      <c r="D4" s="97" t="s">
        <v>88</v>
      </c>
      <c r="E4" s="97" t="s">
        <v>149</v>
      </c>
      <c r="F4" s="97" t="s">
        <v>143</v>
      </c>
      <c r="G4" s="98" t="s">
        <v>89</v>
      </c>
      <c r="H4" s="98" t="s">
        <v>150</v>
      </c>
      <c r="I4" s="132"/>
      <c r="J4" s="131"/>
      <c r="K4" s="132"/>
      <c r="L4" s="132"/>
      <c r="M4" s="94"/>
      <c r="N4" s="90"/>
    </row>
    <row r="5" spans="1:14" ht="22.3" thickTop="1" thickBot="1" x14ac:dyDescent="0.7">
      <c r="A5" s="91"/>
      <c r="B5" s="99">
        <v>1</v>
      </c>
      <c r="C5" s="99" t="s">
        <v>144</v>
      </c>
      <c r="D5" s="99">
        <v>47</v>
      </c>
      <c r="E5" s="105" t="str">
        <f>IF(D5&gt;=80,"A+",IF(D5&gt;=70,"A",IF(D5&gt;=60,"A-",IF(D5&gt;=50,"B",IF(D5&gt;=40,"C",IF(D5&gt;=33,"D",IF(D5&lt;=32,"F")))))))</f>
        <v>C</v>
      </c>
      <c r="F5" s="99">
        <v>88</v>
      </c>
      <c r="G5" s="101">
        <v>25</v>
      </c>
      <c r="H5" s="101">
        <v>81</v>
      </c>
      <c r="I5" s="106">
        <f>SUM(D5:H5)</f>
        <v>241</v>
      </c>
      <c r="J5" s="102"/>
      <c r="K5" s="102"/>
      <c r="L5" s="102"/>
      <c r="M5" s="94"/>
      <c r="N5" s="90"/>
    </row>
    <row r="6" spans="1:14" ht="22.3" thickTop="1" thickBot="1" x14ac:dyDescent="0.7">
      <c r="A6" s="91"/>
      <c r="B6" s="99">
        <v>2</v>
      </c>
      <c r="C6" s="99" t="s">
        <v>145</v>
      </c>
      <c r="D6" s="99">
        <v>90</v>
      </c>
      <c r="E6" s="105" t="str">
        <f t="shared" ref="E6:E9" si="0">IF(D6&gt;=80,"A+",IF(D6&gt;=70,"A",IF(D6&gt;=60,"A-",IF(D6&gt;=50,"B",IF(D6&gt;=40,"C",IF(D6&gt;=33,"D",IF(D6&lt;=32,"F")))))))</f>
        <v>A+</v>
      </c>
      <c r="F6" s="99">
        <v>55</v>
      </c>
      <c r="G6" s="101">
        <v>44</v>
      </c>
      <c r="H6" s="101">
        <v>35</v>
      </c>
      <c r="I6" s="106">
        <f t="shared" ref="I6:I9" si="1">SUM(D6:H6)</f>
        <v>224</v>
      </c>
      <c r="J6" s="102"/>
      <c r="K6" s="102"/>
      <c r="L6" s="102"/>
      <c r="M6" s="94"/>
      <c r="N6" s="90"/>
    </row>
    <row r="7" spans="1:14" ht="22.3" thickTop="1" thickBot="1" x14ac:dyDescent="0.7">
      <c r="A7" s="91"/>
      <c r="B7" s="99">
        <v>3</v>
      </c>
      <c r="C7" s="99" t="s">
        <v>146</v>
      </c>
      <c r="D7" s="99">
        <v>60</v>
      </c>
      <c r="E7" s="105" t="str">
        <f t="shared" si="0"/>
        <v>A-</v>
      </c>
      <c r="F7" s="99">
        <v>85</v>
      </c>
      <c r="G7" s="101">
        <v>34</v>
      </c>
      <c r="H7" s="101">
        <v>66</v>
      </c>
      <c r="I7" s="106">
        <f t="shared" si="1"/>
        <v>245</v>
      </c>
      <c r="J7" s="102"/>
      <c r="K7" s="102"/>
      <c r="L7" s="102"/>
      <c r="M7" s="94"/>
      <c r="N7" s="90"/>
    </row>
    <row r="8" spans="1:14" ht="22.3" thickTop="1" thickBot="1" x14ac:dyDescent="0.7">
      <c r="A8" s="91"/>
      <c r="B8" s="99">
        <v>4</v>
      </c>
      <c r="C8" s="99" t="s">
        <v>147</v>
      </c>
      <c r="D8" s="99">
        <v>70</v>
      </c>
      <c r="E8" s="105" t="str">
        <f t="shared" si="0"/>
        <v>A</v>
      </c>
      <c r="F8" s="99">
        <v>47</v>
      </c>
      <c r="G8" s="101">
        <v>66</v>
      </c>
      <c r="H8" s="101">
        <v>54</v>
      </c>
      <c r="I8" s="106">
        <f t="shared" si="1"/>
        <v>237</v>
      </c>
      <c r="J8" s="102"/>
      <c r="K8" s="102"/>
      <c r="L8" s="102"/>
      <c r="M8" s="94"/>
      <c r="N8" s="90"/>
    </row>
    <row r="9" spans="1:14" ht="22.3" thickTop="1" thickBot="1" x14ac:dyDescent="0.7">
      <c r="A9" s="91"/>
      <c r="B9" s="99">
        <v>5</v>
      </c>
      <c r="C9" s="99" t="s">
        <v>148</v>
      </c>
      <c r="D9" s="99">
        <v>28</v>
      </c>
      <c r="E9" s="105" t="str">
        <f t="shared" si="0"/>
        <v>F</v>
      </c>
      <c r="F9" s="99">
        <v>76</v>
      </c>
      <c r="G9" s="101">
        <v>72</v>
      </c>
      <c r="H9" s="101">
        <v>64</v>
      </c>
      <c r="I9" s="106">
        <f t="shared" si="1"/>
        <v>240</v>
      </c>
      <c r="J9" s="102"/>
      <c r="K9" s="102"/>
      <c r="L9" s="102"/>
      <c r="M9" s="94"/>
      <c r="N9" s="90"/>
    </row>
    <row r="10" spans="1:14" ht="15" thickTop="1" x14ac:dyDescent="0.4">
      <c r="A10" s="100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2"/>
      <c r="N10" s="92"/>
    </row>
    <row r="11" spans="1:14" x14ac:dyDescent="0.4"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4" ht="21.45" x14ac:dyDescent="0.65"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14" ht="21.45" x14ac:dyDescent="0.65"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</row>
    <row r="14" spans="1:14" ht="21.45" x14ac:dyDescent="0.65"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</row>
    <row r="15" spans="1:14" ht="21.45" x14ac:dyDescent="0.65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</row>
    <row r="16" spans="1:14" ht="21.45" x14ac:dyDescent="0.65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</row>
  </sheetData>
  <mergeCells count="8">
    <mergeCell ref="L3:L4"/>
    <mergeCell ref="B2:L2"/>
    <mergeCell ref="J3:J4"/>
    <mergeCell ref="D3:H3"/>
    <mergeCell ref="B3:B4"/>
    <mergeCell ref="C3:C4"/>
    <mergeCell ref="I3:I4"/>
    <mergeCell ref="K3:K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zoomScale="120" zoomScaleNormal="120" workbookViewId="0">
      <selection activeCell="G7" sqref="G7"/>
    </sheetView>
  </sheetViews>
  <sheetFormatPr defaultRowHeight="18.899999999999999" x14ac:dyDescent="0.55000000000000004"/>
  <cols>
    <col min="1" max="1" width="6.921875" style="81" customWidth="1"/>
    <col min="2" max="2" width="17.23046875" style="81" customWidth="1"/>
    <col min="3" max="3" width="9.3046875" style="81" customWidth="1"/>
    <col min="4" max="4" width="9.23046875" style="81"/>
    <col min="5" max="5" width="13.53515625" style="81" customWidth="1"/>
    <col min="6" max="16384" width="9.23046875" style="81"/>
  </cols>
  <sheetData>
    <row r="1" spans="2:7" x14ac:dyDescent="0.55000000000000004">
      <c r="B1" s="139" t="s">
        <v>139</v>
      </c>
      <c r="C1" s="139"/>
      <c r="D1" s="139"/>
      <c r="E1" s="139"/>
      <c r="F1" s="139"/>
      <c r="G1" s="139"/>
    </row>
    <row r="2" spans="2:7" x14ac:dyDescent="0.55000000000000004">
      <c r="B2" s="81" t="s">
        <v>126</v>
      </c>
    </row>
    <row r="3" spans="2:7" x14ac:dyDescent="0.55000000000000004">
      <c r="B3" s="81" t="s">
        <v>127</v>
      </c>
    </row>
    <row r="4" spans="2:7" x14ac:dyDescent="0.55000000000000004">
      <c r="B4" s="81" t="s">
        <v>128</v>
      </c>
    </row>
    <row r="5" spans="2:7" x14ac:dyDescent="0.55000000000000004">
      <c r="B5" s="81" t="s">
        <v>129</v>
      </c>
    </row>
    <row r="6" spans="2:7" x14ac:dyDescent="0.55000000000000004">
      <c r="B6" s="82" t="s">
        <v>130</v>
      </c>
      <c r="C6" s="82" t="s">
        <v>131</v>
      </c>
      <c r="D6" s="82" t="s">
        <v>132</v>
      </c>
      <c r="E6" s="82" t="s">
        <v>133</v>
      </c>
    </row>
    <row r="7" spans="2:7" x14ac:dyDescent="0.55000000000000004">
      <c r="B7" s="83" t="s">
        <v>134</v>
      </c>
      <c r="C7" s="83">
        <v>307</v>
      </c>
      <c r="D7" s="83">
        <v>157</v>
      </c>
      <c r="E7" s="84">
        <f>IF(D7&lt;=200,D7*1.75,IF(D7&lt;=400,D7*2.25,IF(D7&lt;=500,D7*3.75,IF(D7&gt;500,D7*4.5))))</f>
        <v>274.75</v>
      </c>
    </row>
    <row r="8" spans="2:7" x14ac:dyDescent="0.55000000000000004">
      <c r="B8" s="83" t="s">
        <v>135</v>
      </c>
      <c r="C8" s="83">
        <v>458</v>
      </c>
      <c r="D8" s="83">
        <v>235</v>
      </c>
      <c r="E8" s="84">
        <f>IF(D8&lt;=200,D8*1.75,IF(D8&lt;=400,D8*2.25,IF(D8&lt;=500,D8*3.75,IF(D8&gt;500,D8*4.5))))</f>
        <v>528.75</v>
      </c>
    </row>
    <row r="9" spans="2:7" x14ac:dyDescent="0.55000000000000004">
      <c r="B9" s="83" t="s">
        <v>136</v>
      </c>
      <c r="C9" s="83">
        <v>257</v>
      </c>
      <c r="D9" s="83">
        <v>439</v>
      </c>
      <c r="E9" s="84">
        <f>IF(D9&lt;=200,D9*1.75,IF(D9&lt;=400,D9*2.25,IF(D9&lt;=500,D9*3.75,IF(D9&gt;500,D9*4.5))))</f>
        <v>1646.25</v>
      </c>
    </row>
    <row r="10" spans="2:7" x14ac:dyDescent="0.55000000000000004">
      <c r="B10" s="83" t="s">
        <v>138</v>
      </c>
      <c r="C10" s="83">
        <v>843</v>
      </c>
      <c r="D10" s="83">
        <v>310</v>
      </c>
      <c r="E10" s="84">
        <f>IF(D10&lt;=200,D10*1.75,IF(D10&lt;=400,D10*2.25,IF(D10&lt;=500,D10*3.75,IF(D10&gt;500,D10*4.5))))</f>
        <v>697.5</v>
      </c>
    </row>
    <row r="11" spans="2:7" x14ac:dyDescent="0.55000000000000004">
      <c r="B11" s="83" t="s">
        <v>137</v>
      </c>
      <c r="C11" s="83">
        <v>394</v>
      </c>
      <c r="D11" s="83">
        <v>525</v>
      </c>
      <c r="E11" s="84">
        <f>IF(D11&lt;=200,D11*1.75,IF(D11&lt;=400,D11*2.25,IF(D11&lt;=500,D11*3.75,IF(D11&gt;500,D11*4.5))))</f>
        <v>2362.5</v>
      </c>
    </row>
  </sheetData>
  <mergeCells count="1">
    <mergeCell ref="B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7"/>
  <sheetViews>
    <sheetView workbookViewId="0">
      <selection activeCell="J6" sqref="J6"/>
    </sheetView>
  </sheetViews>
  <sheetFormatPr defaultRowHeight="23.15" x14ac:dyDescent="0.6"/>
  <cols>
    <col min="1" max="1" width="9.23046875" style="51"/>
    <col min="2" max="2" width="12.4609375" style="51" bestFit="1" customWidth="1"/>
    <col min="3" max="3" width="9.23046875" style="51"/>
    <col min="4" max="4" width="12.4609375" style="51" bestFit="1" customWidth="1"/>
    <col min="5" max="5" width="10.84375" style="51" bestFit="1" customWidth="1"/>
    <col min="6" max="16384" width="9.23046875" style="51"/>
  </cols>
  <sheetData>
    <row r="3" spans="2:10" x14ac:dyDescent="0.6">
      <c r="D3" s="51">
        <v>545765</v>
      </c>
      <c r="E3" s="51">
        <f>D3-D4</f>
        <v>540000</v>
      </c>
      <c r="I3" s="51">
        <v>100</v>
      </c>
    </row>
    <row r="4" spans="2:10" x14ac:dyDescent="0.6">
      <c r="D4" s="51">
        <v>5765</v>
      </c>
      <c r="F4" s="51">
        <v>6</v>
      </c>
      <c r="G4" s="51">
        <v>9</v>
      </c>
      <c r="I4" s="51">
        <v>10</v>
      </c>
    </row>
    <row r="5" spans="2:10" x14ac:dyDescent="0.6">
      <c r="G5" s="51">
        <f>F4*G4</f>
        <v>54</v>
      </c>
      <c r="J5" s="51">
        <f>I3/I4</f>
        <v>10</v>
      </c>
    </row>
    <row r="6" spans="2:10" x14ac:dyDescent="0.6">
      <c r="B6" s="51">
        <v>4665476</v>
      </c>
      <c r="C6" s="51">
        <v>6576</v>
      </c>
      <c r="D6" s="51">
        <f>B6-C6</f>
        <v>4658900</v>
      </c>
      <c r="G6" s="51">
        <v>9</v>
      </c>
    </row>
    <row r="7" spans="2:10" x14ac:dyDescent="0.6">
      <c r="G7" s="51">
        <f>G5/G6</f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zoomScale="90" zoomScaleNormal="90" workbookViewId="0">
      <selection activeCell="E3" sqref="E3"/>
    </sheetView>
  </sheetViews>
  <sheetFormatPr defaultRowHeight="23.15" x14ac:dyDescent="0.4"/>
  <cols>
    <col min="1" max="1" width="4.765625" style="52" customWidth="1"/>
    <col min="2" max="2" width="10" style="52" customWidth="1"/>
    <col min="3" max="3" width="9.07421875" style="52" customWidth="1"/>
    <col min="4" max="5" width="9.61328125" style="52" customWidth="1"/>
    <col min="6" max="6" width="8.3828125" style="52" customWidth="1"/>
    <col min="7" max="7" width="12.23046875" style="52" customWidth="1"/>
    <col min="8" max="8" width="13.3046875" style="52" customWidth="1"/>
    <col min="9" max="9" width="13.765625" style="52" customWidth="1"/>
    <col min="10" max="10" width="8.3828125" style="52" customWidth="1"/>
    <col min="11" max="11" width="14.15234375" style="52" customWidth="1"/>
    <col min="12" max="12" width="16.07421875" style="52" customWidth="1"/>
    <col min="13" max="13" width="15.23046875" style="76" customWidth="1"/>
    <col min="14" max="16384" width="9.23046875" style="52"/>
  </cols>
  <sheetData>
    <row r="1" spans="1:13" ht="23.6" thickBot="1" x14ac:dyDescent="0.45"/>
    <row r="2" spans="1:13" ht="23.6" thickBot="1" x14ac:dyDescent="0.5">
      <c r="B2" s="53" t="s">
        <v>6</v>
      </c>
      <c r="C2" s="53" t="s">
        <v>48</v>
      </c>
      <c r="D2" s="53" t="s">
        <v>7</v>
      </c>
      <c r="E2" s="53" t="s">
        <v>48</v>
      </c>
      <c r="F2" s="54" t="s">
        <v>8</v>
      </c>
      <c r="G2" s="55" t="s">
        <v>110</v>
      </c>
      <c r="H2" s="55" t="s">
        <v>118</v>
      </c>
      <c r="I2" s="55" t="s">
        <v>111</v>
      </c>
      <c r="J2" s="58" t="s">
        <v>25</v>
      </c>
      <c r="K2" s="73" t="s">
        <v>30</v>
      </c>
      <c r="L2" s="56" t="s">
        <v>112</v>
      </c>
      <c r="M2" s="77" t="s">
        <v>32</v>
      </c>
    </row>
    <row r="3" spans="1:13" ht="26.15" thickBot="1" x14ac:dyDescent="0.45">
      <c r="A3" s="60" t="s">
        <v>113</v>
      </c>
      <c r="B3" s="61">
        <v>78</v>
      </c>
      <c r="C3" s="61" t="str">
        <f>IF(B3&gt;=80,"A+",IF(B3&gt;=70,"A",IF(B3&gt;=60,"A-",IF(B3&gt;=50,"B",IF(B3&gt;=40,"C",IF(B3&gt;=33,"D",IF(B3&lt;33,"F")))))))</f>
        <v>A</v>
      </c>
      <c r="D3" s="61">
        <v>57</v>
      </c>
      <c r="E3" s="61" t="str">
        <f>IF(D3&gt;=80,"A+",IF(D3&gt;=70,"A",IF(D3&gt;=60,"A-",IF(D3&gt;=50,"B",IF(D3&gt;=40,"C",IF(D3&gt;=33,"D",IF(D3&lt;33,"F")))))))</f>
        <v>B</v>
      </c>
      <c r="F3" s="61">
        <v>56</v>
      </c>
      <c r="G3" s="59">
        <v>82</v>
      </c>
      <c r="H3" s="59">
        <v>19</v>
      </c>
      <c r="I3" s="59">
        <v>90</v>
      </c>
      <c r="J3" s="59">
        <f>SUM(B3:I3)</f>
        <v>382</v>
      </c>
      <c r="K3" s="74">
        <f>MAX(B3:I3)</f>
        <v>90</v>
      </c>
      <c r="L3" s="57">
        <f>MIN(B3:I3)</f>
        <v>19</v>
      </c>
      <c r="M3" s="75">
        <f>AVERAGE(B3:I3)</f>
        <v>63.666666666666664</v>
      </c>
    </row>
    <row r="4" spans="1:13" ht="26.15" thickBot="1" x14ac:dyDescent="0.45">
      <c r="A4" s="65" t="s">
        <v>114</v>
      </c>
      <c r="B4" s="66">
        <v>45</v>
      </c>
      <c r="C4" s="61" t="str">
        <f>IF(B4&gt;=80,"A+",IF(B4&gt;=70,"A",IF(B4&gt;=60,"A-",IF(B4&gt;=50,"B",IF(B4&gt;=40,"C",IF(B4&gt;=33,"D",IF(B4&lt;33,"F")))))))</f>
        <v>C</v>
      </c>
      <c r="D4" s="66">
        <v>74</v>
      </c>
      <c r="E4" s="61" t="str">
        <f>IF(D4&gt;=80,"A+",IF(D4&gt;=70,"A",IF(D4&gt;=60,"A-",IF(D4&gt;=50,"B",IF(D4&gt;=40,"C",IF(D4&gt;=33,"D",IF(D4&lt;33,"F")))))))</f>
        <v>A</v>
      </c>
      <c r="F4" s="66">
        <v>63</v>
      </c>
      <c r="G4" s="67">
        <v>69</v>
      </c>
      <c r="H4" s="67">
        <v>7</v>
      </c>
      <c r="I4" s="67">
        <v>56</v>
      </c>
      <c r="J4" s="59">
        <f>SUM(B4:I4)</f>
        <v>314</v>
      </c>
      <c r="K4" s="74">
        <f>MAX(B4:I4)</f>
        <v>74</v>
      </c>
      <c r="L4" s="57">
        <f>MIN(B4:I4)</f>
        <v>7</v>
      </c>
      <c r="M4" s="75">
        <f>AVERAGE(B4:I4)</f>
        <v>52.333333333333336</v>
      </c>
    </row>
    <row r="5" spans="1:13" ht="26.15" thickBot="1" x14ac:dyDescent="0.45">
      <c r="A5" s="68" t="s">
        <v>115</v>
      </c>
      <c r="B5" s="69">
        <v>35</v>
      </c>
      <c r="C5" s="61" t="str">
        <f>IF(B5&gt;=80,"A+",IF(B5&gt;=70,"A",IF(B5&gt;=60,"A-",IF(B5&gt;=50,"B",IF(B5&gt;=40,"C",IF(B5&gt;=33,"D",IF(B5&lt;33,"F")))))))</f>
        <v>D</v>
      </c>
      <c r="D5" s="69">
        <v>64</v>
      </c>
      <c r="E5" s="61" t="str">
        <f>IF(D5&gt;=80,"A+",IF(D5&gt;=70,"A",IF(D5&gt;=60,"A-",IF(D5&gt;=50,"B",IF(D5&gt;=40,"C",IF(D5&gt;=33,"D",IF(D5&lt;33,"F")))))))</f>
        <v>A-</v>
      </c>
      <c r="F5" s="69">
        <v>84</v>
      </c>
      <c r="G5" s="70">
        <v>50</v>
      </c>
      <c r="H5" s="70">
        <v>84</v>
      </c>
      <c r="I5" s="70">
        <v>88</v>
      </c>
      <c r="J5" s="59">
        <f>SUM(B5:I5)</f>
        <v>405</v>
      </c>
      <c r="K5" s="74">
        <f>MAX(B5:I5)</f>
        <v>88</v>
      </c>
      <c r="L5" s="57">
        <f>MIN(B5:I5)</f>
        <v>35</v>
      </c>
      <c r="M5" s="75">
        <f>AVERAGE(B5:I5)</f>
        <v>67.5</v>
      </c>
    </row>
    <row r="6" spans="1:13" ht="26.15" thickBot="1" x14ac:dyDescent="0.45">
      <c r="A6" s="71" t="s">
        <v>116</v>
      </c>
      <c r="B6" s="72">
        <v>59</v>
      </c>
      <c r="C6" s="61" t="str">
        <f>IF(B6&gt;=80,"A+",IF(B6&gt;=70,"A",IF(B6&gt;=60,"A-",IF(B6&gt;=50,"B",IF(B6&gt;=40,"C",IF(B6&gt;=33,"D",IF(B6&lt;33,"F")))))))</f>
        <v>B</v>
      </c>
      <c r="D6" s="72">
        <v>81</v>
      </c>
      <c r="E6" s="61" t="str">
        <f>IF(D6&gt;=80,"A+",IF(D6&gt;=70,"A",IF(D6&gt;=60,"A-",IF(D6&gt;=50,"B",IF(D6&gt;=40,"C",IF(D6&gt;=33,"D",IF(D6&lt;33,"F")))))))</f>
        <v>A+</v>
      </c>
      <c r="F6" s="72">
        <v>64</v>
      </c>
      <c r="G6" s="57">
        <v>93</v>
      </c>
      <c r="H6" s="57">
        <v>74</v>
      </c>
      <c r="I6" s="57">
        <v>28</v>
      </c>
      <c r="J6" s="59">
        <f>SUM(B6:I6)</f>
        <v>399</v>
      </c>
      <c r="K6" s="74">
        <f>MAX(B6:I6)</f>
        <v>93</v>
      </c>
      <c r="L6" s="57">
        <f>MIN(B6:I6)</f>
        <v>28</v>
      </c>
      <c r="M6" s="75">
        <f>AVERAGE(B6:I6)</f>
        <v>66.5</v>
      </c>
    </row>
    <row r="7" spans="1:13" ht="26.15" thickBot="1" x14ac:dyDescent="0.45">
      <c r="A7" s="62" t="s">
        <v>117</v>
      </c>
      <c r="B7" s="63">
        <v>55</v>
      </c>
      <c r="C7" s="61" t="str">
        <f>IF(B7&gt;=80,"A+",IF(B7&gt;=70,"A",IF(B7&gt;=60,"A-",IF(B7&gt;=50,"B",IF(B7&gt;=40,"C",IF(B7&gt;=33,"D",IF(B7&lt;33,"F")))))))</f>
        <v>B</v>
      </c>
      <c r="D7" s="63">
        <v>29</v>
      </c>
      <c r="E7" s="61" t="str">
        <f>IF(D7&gt;=80,"A+",IF(D7&gt;=70,"A",IF(D7&gt;=60,"A-",IF(D7&gt;=50,"B",IF(D7&gt;=40,"C",IF(D7&gt;=33,"D",IF(D7&lt;33,"F")))))))</f>
        <v>F</v>
      </c>
      <c r="F7" s="63">
        <v>68</v>
      </c>
      <c r="G7" s="64">
        <v>73</v>
      </c>
      <c r="H7" s="64">
        <v>67</v>
      </c>
      <c r="I7" s="64">
        <v>86</v>
      </c>
      <c r="J7" s="59">
        <f>SUM(B7:I7)</f>
        <v>378</v>
      </c>
      <c r="K7" s="74">
        <f>MAX(B7:I7)</f>
        <v>86</v>
      </c>
      <c r="L7" s="57">
        <f>MIN(B7:I7)</f>
        <v>29</v>
      </c>
      <c r="M7" s="75">
        <f>AVERAGE(B7:I7)</f>
        <v>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A11" zoomScale="120" zoomScaleNormal="120" workbookViewId="0">
      <selection activeCell="I13" sqref="I13"/>
    </sheetView>
  </sheetViews>
  <sheetFormatPr defaultRowHeight="24" x14ac:dyDescent="0.7"/>
  <cols>
    <col min="1" max="1" width="8.15234375" style="35" customWidth="1"/>
    <col min="2" max="2" width="14.23046875" style="35" customWidth="1"/>
    <col min="3" max="3" width="13.61328125" style="35" customWidth="1"/>
    <col min="4" max="5" width="9.23046875" style="35"/>
    <col min="6" max="6" width="11.69140625" style="35" customWidth="1"/>
    <col min="7" max="16384" width="9.23046875" style="35"/>
  </cols>
  <sheetData>
    <row r="1" spans="1:8" ht="24.45" thickBot="1" x14ac:dyDescent="0.75">
      <c r="B1" s="38" t="s">
        <v>92</v>
      </c>
    </row>
    <row r="2" spans="1:8" ht="24.45" thickBot="1" x14ac:dyDescent="0.75">
      <c r="A2" s="119" t="s">
        <v>86</v>
      </c>
      <c r="B2" s="118" t="s">
        <v>91</v>
      </c>
      <c r="C2" s="120" t="s">
        <v>87</v>
      </c>
      <c r="D2" s="118" t="s">
        <v>90</v>
      </c>
      <c r="E2" s="118"/>
      <c r="F2" s="118" t="s">
        <v>103</v>
      </c>
    </row>
    <row r="3" spans="1:8" ht="24.45" thickBot="1" x14ac:dyDescent="0.75">
      <c r="A3" s="119"/>
      <c r="B3" s="118"/>
      <c r="C3" s="121"/>
      <c r="D3" s="36" t="s">
        <v>88</v>
      </c>
      <c r="E3" s="36" t="s">
        <v>89</v>
      </c>
      <c r="F3" s="118"/>
    </row>
    <row r="4" spans="1:8" ht="24.45" thickBot="1" x14ac:dyDescent="0.75">
      <c r="A4" s="37">
        <v>1</v>
      </c>
      <c r="B4" s="36" t="s">
        <v>93</v>
      </c>
      <c r="C4" s="36" t="s">
        <v>98</v>
      </c>
      <c r="D4" s="36">
        <v>75</v>
      </c>
      <c r="E4" s="36">
        <v>66</v>
      </c>
      <c r="F4" s="36"/>
    </row>
    <row r="5" spans="1:8" ht="24.45" thickBot="1" x14ac:dyDescent="0.75">
      <c r="A5" s="37">
        <v>2</v>
      </c>
      <c r="B5" s="36" t="s">
        <v>94</v>
      </c>
      <c r="C5" s="36" t="s">
        <v>99</v>
      </c>
      <c r="D5" s="36">
        <v>78</v>
      </c>
      <c r="E5" s="36">
        <v>77</v>
      </c>
      <c r="F5" s="36"/>
    </row>
    <row r="6" spans="1:8" ht="24.45" thickBot="1" x14ac:dyDescent="0.75">
      <c r="A6" s="37">
        <v>3</v>
      </c>
      <c r="B6" s="36" t="s">
        <v>95</v>
      </c>
      <c r="C6" s="36" t="s">
        <v>100</v>
      </c>
      <c r="D6" s="36">
        <v>57</v>
      </c>
      <c r="E6" s="36">
        <v>74</v>
      </c>
      <c r="F6" s="36"/>
    </row>
    <row r="7" spans="1:8" ht="24.45" thickBot="1" x14ac:dyDescent="0.75">
      <c r="A7" s="37">
        <v>4</v>
      </c>
      <c r="B7" s="36" t="s">
        <v>96</v>
      </c>
      <c r="C7" s="36" t="s">
        <v>101</v>
      </c>
      <c r="D7" s="36">
        <v>24</v>
      </c>
      <c r="E7" s="36">
        <v>45</v>
      </c>
      <c r="F7" s="36"/>
    </row>
    <row r="8" spans="1:8" ht="24.45" thickBot="1" x14ac:dyDescent="0.75">
      <c r="A8" s="37">
        <v>5</v>
      </c>
      <c r="B8" s="36" t="s">
        <v>97</v>
      </c>
      <c r="C8" s="36" t="s">
        <v>102</v>
      </c>
      <c r="D8" s="36">
        <v>39</v>
      </c>
      <c r="E8" s="36">
        <v>33</v>
      </c>
      <c r="F8" s="36"/>
    </row>
    <row r="10" spans="1:8" ht="24.45" thickBot="1" x14ac:dyDescent="0.75"/>
    <row r="11" spans="1:8" ht="24.45" thickBot="1" x14ac:dyDescent="0.75">
      <c r="A11" s="117" t="s">
        <v>104</v>
      </c>
      <c r="B11" s="117"/>
      <c r="C11" s="115" t="s">
        <v>105</v>
      </c>
      <c r="D11" s="116"/>
      <c r="E11" s="113" t="s">
        <v>106</v>
      </c>
      <c r="F11" s="114"/>
      <c r="G11" s="112" t="s">
        <v>140</v>
      </c>
      <c r="H11" s="112"/>
    </row>
    <row r="12" spans="1:8" ht="24.45" thickBot="1" x14ac:dyDescent="0.75">
      <c r="A12" s="39">
        <v>638</v>
      </c>
      <c r="B12" s="39">
        <v>63930</v>
      </c>
      <c r="C12" s="40">
        <v>373</v>
      </c>
      <c r="D12" s="41">
        <v>63</v>
      </c>
      <c r="E12" s="42">
        <v>3662</v>
      </c>
      <c r="F12" s="42">
        <v>262</v>
      </c>
      <c r="G12" s="85">
        <v>5247</v>
      </c>
      <c r="H12" s="85">
        <v>268</v>
      </c>
    </row>
    <row r="13" spans="1:8" ht="24.45" thickBot="1" x14ac:dyDescent="0.75">
      <c r="A13" s="39">
        <v>88</v>
      </c>
      <c r="B13" s="39">
        <v>4689964</v>
      </c>
      <c r="C13" s="40">
        <v>74</v>
      </c>
      <c r="D13" s="41">
        <v>35</v>
      </c>
      <c r="E13" s="42">
        <v>32</v>
      </c>
      <c r="F13" s="42">
        <v>52</v>
      </c>
      <c r="G13" s="85">
        <v>57</v>
      </c>
      <c r="H13" s="85">
        <v>2019</v>
      </c>
    </row>
    <row r="14" spans="1:8" ht="24.45" thickBot="1" x14ac:dyDescent="0.75">
      <c r="A14" s="86" t="s">
        <v>107</v>
      </c>
      <c r="B14" s="86" t="s">
        <v>107</v>
      </c>
      <c r="C14" s="87" t="s">
        <v>108</v>
      </c>
      <c r="D14" s="87" t="s">
        <v>108</v>
      </c>
      <c r="E14" s="88" t="s">
        <v>109</v>
      </c>
      <c r="F14" s="88" t="s">
        <v>109</v>
      </c>
      <c r="G14" s="89" t="s">
        <v>141</v>
      </c>
      <c r="H14" s="89" t="s">
        <v>141</v>
      </c>
    </row>
    <row r="15" spans="1:8" ht="24.45" thickBot="1" x14ac:dyDescent="0.75">
      <c r="A15" s="39">
        <v>6372</v>
      </c>
      <c r="B15" s="39">
        <v>3222</v>
      </c>
      <c r="C15" s="40">
        <v>2322</v>
      </c>
      <c r="D15" s="40">
        <v>233</v>
      </c>
      <c r="E15" s="42">
        <v>2332</v>
      </c>
      <c r="F15" s="42">
        <v>23324</v>
      </c>
      <c r="G15" s="85">
        <v>464</v>
      </c>
      <c r="H15" s="85">
        <v>4643</v>
      </c>
    </row>
    <row r="16" spans="1:8" ht="24.45" thickBot="1" x14ac:dyDescent="0.75">
      <c r="A16" s="39">
        <v>7333</v>
      </c>
      <c r="B16" s="39">
        <v>363</v>
      </c>
      <c r="C16" s="40">
        <v>233</v>
      </c>
      <c r="D16" s="40">
        <v>32</v>
      </c>
      <c r="E16" s="42">
        <v>44</v>
      </c>
      <c r="F16" s="42">
        <v>23</v>
      </c>
      <c r="G16" s="85">
        <v>4364</v>
      </c>
      <c r="H16" s="85">
        <v>6480</v>
      </c>
    </row>
    <row r="17" spans="1:8" ht="24.45" thickBot="1" x14ac:dyDescent="0.75">
      <c r="A17" s="86" t="s">
        <v>107</v>
      </c>
      <c r="B17" s="86" t="s">
        <v>107</v>
      </c>
      <c r="C17" s="40">
        <v>233</v>
      </c>
      <c r="D17" s="40">
        <v>32</v>
      </c>
      <c r="E17" s="88" t="s">
        <v>109</v>
      </c>
      <c r="F17" s="88" t="s">
        <v>109</v>
      </c>
      <c r="G17" s="85">
        <v>364</v>
      </c>
      <c r="H17" s="85">
        <v>45</v>
      </c>
    </row>
    <row r="18" spans="1:8" ht="24.45" thickBot="1" x14ac:dyDescent="0.75">
      <c r="C18" s="87" t="s">
        <v>108</v>
      </c>
      <c r="D18" s="87" t="s">
        <v>108</v>
      </c>
      <c r="G18" s="89" t="s">
        <v>141</v>
      </c>
      <c r="H18" s="89" t="s">
        <v>141</v>
      </c>
    </row>
  </sheetData>
  <mergeCells count="9">
    <mergeCell ref="G11:H11"/>
    <mergeCell ref="E11:F11"/>
    <mergeCell ref="C11:D11"/>
    <mergeCell ref="A11:B11"/>
    <mergeCell ref="F2:F3"/>
    <mergeCell ref="D2:E2"/>
    <mergeCell ref="A2:A3"/>
    <mergeCell ref="B2:B3"/>
    <mergeCell ref="C2:C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zoomScale="140" zoomScaleNormal="140" workbookViewId="0">
      <selection activeCell="F6" sqref="F6"/>
    </sheetView>
  </sheetViews>
  <sheetFormatPr defaultRowHeight="18.45" x14ac:dyDescent="0.5"/>
  <cols>
    <col min="1" max="2" width="9.23046875" style="2"/>
    <col min="3" max="3" width="11.3828125" style="2" customWidth="1"/>
    <col min="4" max="4" width="10.921875" style="2" customWidth="1"/>
    <col min="5" max="5" width="9.921875" style="2" customWidth="1"/>
    <col min="6" max="6" width="12.53515625" style="2" customWidth="1"/>
    <col min="7" max="7" width="10.765625" style="2" customWidth="1"/>
    <col min="8" max="16384" width="9.23046875" style="2"/>
  </cols>
  <sheetData>
    <row r="2" spans="2:9" x14ac:dyDescent="0.5">
      <c r="B2" s="3" t="s">
        <v>33</v>
      </c>
    </row>
    <row r="3" spans="2:9" x14ac:dyDescent="0.5">
      <c r="B3" s="3"/>
      <c r="C3" s="2" t="s">
        <v>37</v>
      </c>
    </row>
    <row r="4" spans="2:9" x14ac:dyDescent="0.5">
      <c r="B4" s="3"/>
      <c r="C4" s="2" t="s">
        <v>35</v>
      </c>
    </row>
    <row r="5" spans="2:9" x14ac:dyDescent="0.5">
      <c r="C5" s="2" t="s">
        <v>36</v>
      </c>
    </row>
    <row r="6" spans="2:9" x14ac:dyDescent="0.5">
      <c r="B6" s="4" t="s">
        <v>26</v>
      </c>
      <c r="C6" s="4" t="s">
        <v>27</v>
      </c>
      <c r="D6" s="4" t="s">
        <v>28</v>
      </c>
      <c r="E6" s="4" t="s">
        <v>29</v>
      </c>
      <c r="F6" s="5"/>
      <c r="G6" s="5"/>
      <c r="H6" s="5"/>
      <c r="I6" s="5"/>
    </row>
    <row r="7" spans="2:9" x14ac:dyDescent="0.5">
      <c r="B7" s="6">
        <v>7668</v>
      </c>
      <c r="C7" s="6">
        <v>578</v>
      </c>
      <c r="D7" s="6">
        <v>768</v>
      </c>
      <c r="E7" s="6">
        <v>689</v>
      </c>
      <c r="F7" s="7"/>
      <c r="G7" s="7"/>
      <c r="H7" s="7"/>
      <c r="I7" s="5"/>
    </row>
    <row r="8" spans="2:9" x14ac:dyDescent="0.5">
      <c r="B8" s="6">
        <v>576</v>
      </c>
      <c r="C8" s="6">
        <v>68</v>
      </c>
      <c r="D8" s="6">
        <v>89</v>
      </c>
      <c r="E8" s="6">
        <v>68</v>
      </c>
      <c r="F8" s="4" t="s">
        <v>30</v>
      </c>
      <c r="G8" s="4" t="s">
        <v>31</v>
      </c>
      <c r="H8" s="4" t="s">
        <v>32</v>
      </c>
      <c r="I8" s="4" t="s">
        <v>34</v>
      </c>
    </row>
    <row r="9" spans="2:9" x14ac:dyDescent="0.5">
      <c r="B9" s="8"/>
      <c r="C9" s="8"/>
      <c r="D9" s="8"/>
      <c r="E9" s="8"/>
      <c r="F9" s="8"/>
      <c r="G9" s="8"/>
      <c r="H9" s="8"/>
      <c r="I9" s="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120" zoomScaleNormal="120" workbookViewId="0">
      <selection activeCell="B9" sqref="B9"/>
    </sheetView>
  </sheetViews>
  <sheetFormatPr defaultRowHeight="20.6" x14ac:dyDescent="0.4"/>
  <cols>
    <col min="1" max="1" width="9.23046875" style="16"/>
    <col min="2" max="2" width="14.84375" style="16" customWidth="1"/>
    <col min="3" max="3" width="10.84375" style="16" customWidth="1"/>
    <col min="4" max="4" width="9.23046875" style="16"/>
    <col min="5" max="5" width="9.84375" style="16" customWidth="1"/>
    <col min="6" max="8" width="9.23046875" style="16"/>
    <col min="9" max="9" width="12.765625" style="16" customWidth="1"/>
    <col min="10" max="16384" width="9.23046875" style="16"/>
  </cols>
  <sheetData>
    <row r="1" spans="1:10" x14ac:dyDescent="0.4">
      <c r="D1" s="122" t="s">
        <v>53</v>
      </c>
      <c r="E1" s="122"/>
      <c r="F1" s="122"/>
      <c r="G1" s="18"/>
    </row>
    <row r="2" spans="1:10" ht="21.45" customHeight="1" x14ac:dyDescent="0.4">
      <c r="A2" s="19" t="s">
        <v>54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0.6" customHeight="1" x14ac:dyDescent="0.4">
      <c r="A3" s="19" t="s">
        <v>119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ht="42.9" x14ac:dyDescent="0.4">
      <c r="A5" s="80" t="s">
        <v>123</v>
      </c>
      <c r="B5" s="80" t="s">
        <v>124</v>
      </c>
      <c r="C5" s="79" t="s">
        <v>158</v>
      </c>
      <c r="D5" s="79" t="s">
        <v>156</v>
      </c>
      <c r="E5" s="79" t="s">
        <v>155</v>
      </c>
      <c r="F5" s="80" t="s">
        <v>122</v>
      </c>
      <c r="G5" s="80" t="s">
        <v>157</v>
      </c>
      <c r="H5" s="79" t="s">
        <v>120</v>
      </c>
      <c r="I5" s="79" t="s">
        <v>125</v>
      </c>
      <c r="J5" s="79" t="s">
        <v>121</v>
      </c>
    </row>
    <row r="6" spans="1:10" ht="21.45" x14ac:dyDescent="0.4">
      <c r="A6" s="107" t="s">
        <v>159</v>
      </c>
      <c r="B6" s="107" t="s">
        <v>160</v>
      </c>
      <c r="C6" s="108">
        <v>20000</v>
      </c>
      <c r="D6" s="109"/>
      <c r="E6" s="109"/>
      <c r="F6" s="109"/>
      <c r="G6" s="109"/>
      <c r="H6" s="109"/>
      <c r="I6" s="109"/>
      <c r="J6" s="109"/>
    </row>
    <row r="7" spans="1:10" ht="21.45" x14ac:dyDescent="0.4">
      <c r="A7" s="107" t="s">
        <v>146</v>
      </c>
      <c r="B7" s="107" t="s">
        <v>161</v>
      </c>
      <c r="C7" s="108">
        <v>18000</v>
      </c>
      <c r="D7" s="109"/>
      <c r="E7" s="109"/>
      <c r="F7" s="109"/>
      <c r="G7" s="109"/>
      <c r="H7" s="109"/>
      <c r="I7" s="109"/>
      <c r="J7" s="109"/>
    </row>
    <row r="8" spans="1:10" ht="21.45" x14ac:dyDescent="0.4">
      <c r="A8" s="107" t="s">
        <v>148</v>
      </c>
      <c r="B8" s="107" t="s">
        <v>162</v>
      </c>
      <c r="C8" s="108">
        <v>15000</v>
      </c>
      <c r="D8" s="109"/>
      <c r="E8" s="109"/>
      <c r="F8" s="109"/>
      <c r="G8" s="109"/>
      <c r="H8" s="109"/>
      <c r="I8" s="109"/>
      <c r="J8" s="109"/>
    </row>
    <row r="9" spans="1:10" x14ac:dyDescent="0.4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x14ac:dyDescent="0.4">
      <c r="A10" s="17"/>
      <c r="B10" s="17"/>
      <c r="C10" s="17"/>
      <c r="D10" s="17"/>
      <c r="E10" s="17"/>
      <c r="F10" s="17"/>
      <c r="G10" s="17"/>
      <c r="H10" s="17"/>
      <c r="I10" s="17"/>
      <c r="J10" s="17"/>
    </row>
  </sheetData>
  <mergeCells count="1">
    <mergeCell ref="D1:F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0"/>
  <sheetViews>
    <sheetView tabSelected="1" zoomScaleNormal="100" workbookViewId="0">
      <selection activeCell="B4" sqref="B4:B5"/>
    </sheetView>
  </sheetViews>
  <sheetFormatPr defaultRowHeight="15.9" x14ac:dyDescent="0.45"/>
  <cols>
    <col min="1" max="1" width="5.07421875" style="9" customWidth="1"/>
    <col min="2" max="2" width="6.921875" style="9" bestFit="1" customWidth="1"/>
    <col min="3" max="3" width="7.765625" style="9" customWidth="1"/>
    <col min="4" max="4" width="7.3828125" style="9" customWidth="1"/>
    <col min="5" max="5" width="7.61328125" style="9" customWidth="1"/>
    <col min="6" max="6" width="7" style="9" customWidth="1"/>
    <col min="7" max="7" width="6.84375" style="9" customWidth="1"/>
    <col min="8" max="8" width="7.23046875" style="9" customWidth="1"/>
    <col min="9" max="9" width="7.07421875" style="9" customWidth="1"/>
    <col min="10" max="10" width="5.921875" style="9" customWidth="1"/>
    <col min="11" max="11" width="6.69140625" style="9" customWidth="1"/>
    <col min="12" max="12" width="4.765625" style="9" customWidth="1"/>
    <col min="13" max="13" width="8.23046875" style="9" customWidth="1"/>
    <col min="14" max="14" width="6.23046875" style="9" customWidth="1"/>
    <col min="15" max="15" width="5.69140625" style="9" customWidth="1"/>
    <col min="16" max="16" width="7.69140625" style="9" customWidth="1"/>
    <col min="17" max="17" width="9.765625" style="9" customWidth="1"/>
    <col min="18" max="18" width="10.15234375" style="9" customWidth="1"/>
    <col min="19" max="19" width="7.23046875" style="9" customWidth="1"/>
    <col min="20" max="16384" width="9.23046875" style="9"/>
  </cols>
  <sheetData>
    <row r="3" spans="1:19" x14ac:dyDescent="0.45">
      <c r="A3" s="125" t="s">
        <v>38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</row>
    <row r="4" spans="1:19" x14ac:dyDescent="0.45">
      <c r="A4" s="127" t="s">
        <v>39</v>
      </c>
      <c r="B4" s="128" t="s">
        <v>0</v>
      </c>
      <c r="C4" s="128" t="s">
        <v>40</v>
      </c>
      <c r="D4" s="126" t="s">
        <v>3</v>
      </c>
      <c r="E4" s="126"/>
      <c r="F4" s="126"/>
      <c r="G4" s="126"/>
      <c r="H4" s="126"/>
      <c r="I4" s="126"/>
      <c r="J4" s="126"/>
      <c r="K4" s="126"/>
      <c r="L4" s="126"/>
      <c r="M4" s="126"/>
      <c r="N4" s="10"/>
      <c r="O4" s="10"/>
      <c r="P4" s="127" t="s">
        <v>42</v>
      </c>
      <c r="Q4" s="123" t="s">
        <v>50</v>
      </c>
      <c r="R4" s="123" t="s">
        <v>51</v>
      </c>
      <c r="S4" s="124" t="s">
        <v>52</v>
      </c>
    </row>
    <row r="5" spans="1:19" ht="21" customHeight="1" x14ac:dyDescent="0.45">
      <c r="A5" s="127"/>
      <c r="B5" s="128"/>
      <c r="C5" s="128"/>
      <c r="D5" s="10" t="s">
        <v>6</v>
      </c>
      <c r="E5" s="11" t="s">
        <v>48</v>
      </c>
      <c r="F5" s="12" t="s">
        <v>49</v>
      </c>
      <c r="G5" s="10" t="s">
        <v>7</v>
      </c>
      <c r="H5" s="11" t="s">
        <v>48</v>
      </c>
      <c r="I5" s="12" t="s">
        <v>49</v>
      </c>
      <c r="J5" s="10" t="s">
        <v>8</v>
      </c>
      <c r="K5" s="11" t="s">
        <v>48</v>
      </c>
      <c r="L5" s="12" t="s">
        <v>49</v>
      </c>
      <c r="M5" s="10" t="s">
        <v>41</v>
      </c>
      <c r="N5" s="11" t="s">
        <v>48</v>
      </c>
      <c r="O5" s="12" t="s">
        <v>49</v>
      </c>
      <c r="P5" s="127"/>
      <c r="Q5" s="123"/>
      <c r="R5" s="123"/>
      <c r="S5" s="124"/>
    </row>
    <row r="6" spans="1:19" x14ac:dyDescent="0.45">
      <c r="A6" s="13">
        <v>1</v>
      </c>
      <c r="B6" s="14" t="s">
        <v>43</v>
      </c>
      <c r="C6" s="15">
        <v>779701</v>
      </c>
      <c r="D6" s="14">
        <v>79</v>
      </c>
      <c r="E6" s="14" t="str">
        <f>IF(D6&gt;=80,"A+",IF(D6&gt;=70,"A",IF(D6&gt;=60,"A-",IF(D6&gt;=50,"B",IF(D6&gt;=40,"C",IF(D6&gt;=33,"D",IF(D6&lt;33,"F")))))))</f>
        <v>A</v>
      </c>
      <c r="F6" s="14">
        <f>IF(D6&gt;=80,5,IF(D6&gt;=70,4,IF(D6&gt;=60,3.5,IF(D6&gt;=50,3,IF(D6&gt;=40,2,IF(D6&gt;=33,1,IF(D6&lt;33,0)))))))</f>
        <v>4</v>
      </c>
      <c r="G6" s="14">
        <v>62</v>
      </c>
      <c r="H6" s="14"/>
      <c r="I6" s="14"/>
      <c r="J6" s="14">
        <v>30</v>
      </c>
      <c r="K6" s="14"/>
      <c r="L6" s="14"/>
      <c r="M6" s="14">
        <v>63</v>
      </c>
      <c r="N6" s="14"/>
      <c r="O6" s="14"/>
      <c r="P6" s="14">
        <f>SUM(D6:M6)</f>
        <v>238</v>
      </c>
      <c r="Q6" s="15"/>
      <c r="R6" s="15"/>
      <c r="S6" s="15"/>
    </row>
    <row r="7" spans="1:19" x14ac:dyDescent="0.45">
      <c r="A7" s="13">
        <v>2</v>
      </c>
      <c r="B7" s="14" t="s">
        <v>44</v>
      </c>
      <c r="C7" s="15">
        <v>779702</v>
      </c>
      <c r="D7" s="14">
        <v>81</v>
      </c>
      <c r="E7" s="14" t="str">
        <f>IF(D7&gt;=80,"A+",IF(D7&gt;=70,"A",IF(D7&gt;=60,"A-",IF(D7&gt;=50,"B",IF(D7&gt;=40,"C",IF(D7&gt;=33,"D",IF(D7&lt;33,"F")))))))</f>
        <v>A+</v>
      </c>
      <c r="F7" s="14">
        <f>IF(D7&gt;=80,5,IF(D7&gt;=70,4,IF(D7&gt;=60,3.5,IF(D7&gt;=50,3,IF(D7&gt;=40,2,IF(D7&gt;=33,1,IF(D7&lt;33,0)))))))</f>
        <v>5</v>
      </c>
      <c r="G7" s="14">
        <v>55</v>
      </c>
      <c r="H7" s="14"/>
      <c r="I7" s="14"/>
      <c r="J7" s="14">
        <v>90</v>
      </c>
      <c r="K7" s="14"/>
      <c r="L7" s="14"/>
      <c r="M7" s="14">
        <v>54</v>
      </c>
      <c r="N7" s="14"/>
      <c r="O7" s="14"/>
      <c r="P7" s="14">
        <f>SUM(D7:M7)</f>
        <v>285</v>
      </c>
      <c r="Q7" s="15"/>
      <c r="R7" s="15"/>
      <c r="S7" s="15"/>
    </row>
    <row r="8" spans="1:19" x14ac:dyDescent="0.45">
      <c r="A8" s="13">
        <v>3</v>
      </c>
      <c r="B8" s="14" t="s">
        <v>45</v>
      </c>
      <c r="C8" s="15">
        <v>779703</v>
      </c>
      <c r="D8" s="14">
        <v>30</v>
      </c>
      <c r="E8" s="14" t="str">
        <f>IF(D8&gt;=80,"A+",IF(D8&gt;=70,"A",IF(D8&gt;=60,"A-",IF(D8&gt;=50,"B",IF(D8&gt;=40,"C",IF(D8&gt;=33,"D",IF(D8&lt;33,"F")))))))</f>
        <v>F</v>
      </c>
      <c r="F8" s="14">
        <f>IF(D8&gt;=80,5,IF(D8&gt;=70,4,IF(D8&gt;=60,3.5,IF(D8&gt;=50,3,IF(D8&gt;=40,2,IF(D8&gt;=33,1,IF(D8&lt;33,0)))))))</f>
        <v>0</v>
      </c>
      <c r="G8" s="14">
        <v>83</v>
      </c>
      <c r="H8" s="14"/>
      <c r="I8" s="14"/>
      <c r="J8" s="14">
        <v>71</v>
      </c>
      <c r="K8" s="14"/>
      <c r="L8" s="14"/>
      <c r="M8" s="14">
        <v>48</v>
      </c>
      <c r="N8" s="14"/>
      <c r="O8" s="14"/>
      <c r="P8" s="14">
        <f>SUM(D8:M8)</f>
        <v>232</v>
      </c>
      <c r="Q8" s="15"/>
      <c r="R8" s="15"/>
      <c r="S8" s="15"/>
    </row>
    <row r="9" spans="1:19" x14ac:dyDescent="0.45">
      <c r="A9" s="13">
        <v>4</v>
      </c>
      <c r="B9" s="14" t="s">
        <v>46</v>
      </c>
      <c r="C9" s="15">
        <v>779704</v>
      </c>
      <c r="D9" s="14">
        <v>78</v>
      </c>
      <c r="E9" s="14" t="str">
        <f>IF(D9&gt;=80,"A+",IF(D9&gt;=70,"A",IF(D9&gt;=60,"A-",IF(D9&gt;=50,"B",IF(D9&gt;=40,"C",IF(D9&gt;=33,"D",IF(D9&lt;33,"F")))))))</f>
        <v>A</v>
      </c>
      <c r="F9" s="14">
        <f>IF(D9&gt;=80,5,IF(D9&gt;=70,4,IF(D9&gt;=60,3.5,IF(D9&gt;=50,3,IF(D9&gt;=40,2,IF(D9&gt;=33,1,IF(D9&lt;33,0)))))))</f>
        <v>4</v>
      </c>
      <c r="G9" s="14">
        <v>69</v>
      </c>
      <c r="H9" s="14"/>
      <c r="I9" s="14"/>
      <c r="J9" s="14">
        <v>49</v>
      </c>
      <c r="K9" s="14"/>
      <c r="L9" s="14"/>
      <c r="M9" s="14">
        <v>32</v>
      </c>
      <c r="N9" s="14"/>
      <c r="O9" s="14"/>
      <c r="P9" s="14">
        <f>SUM(D9:M9)</f>
        <v>232</v>
      </c>
      <c r="Q9" s="15"/>
      <c r="R9" s="15"/>
      <c r="S9" s="15"/>
    </row>
    <row r="10" spans="1:19" x14ac:dyDescent="0.45">
      <c r="A10" s="13">
        <v>5</v>
      </c>
      <c r="B10" s="14" t="s">
        <v>47</v>
      </c>
      <c r="C10" s="15">
        <v>779705</v>
      </c>
      <c r="D10" s="14">
        <v>66</v>
      </c>
      <c r="E10" s="14" t="str">
        <f>IF(D10&gt;=80,"A+",IF(D10&gt;=70,"A",IF(D10&gt;=60,"A-",IF(D10&gt;=50,"B",IF(D10&gt;=40,"C",IF(D10&gt;=33,"D",IF(D10&lt;33,"F")))))))</f>
        <v>A-</v>
      </c>
      <c r="F10" s="14">
        <f>IF(D10&gt;=80,5,IF(D10&gt;=70,4,IF(D10&gt;=60,3.5,IF(D10&gt;=50,3,IF(D10&gt;=40,2,IF(D10&gt;=33,1,IF(D10&lt;33,0)))))))</f>
        <v>3.5</v>
      </c>
      <c r="G10" s="14">
        <v>54</v>
      </c>
      <c r="H10" s="14"/>
      <c r="I10" s="14"/>
      <c r="J10" s="14">
        <v>31</v>
      </c>
      <c r="K10" s="14"/>
      <c r="L10" s="14"/>
      <c r="M10" s="14">
        <v>76</v>
      </c>
      <c r="N10" s="14"/>
      <c r="O10" s="14"/>
      <c r="P10" s="14">
        <f>SUM(D10:M10)</f>
        <v>230.5</v>
      </c>
      <c r="Q10" s="15"/>
      <c r="R10" s="15"/>
      <c r="S10" s="15"/>
    </row>
  </sheetData>
  <mergeCells count="9">
    <mergeCell ref="Q4:Q5"/>
    <mergeCell ref="R4:R5"/>
    <mergeCell ref="S4:S5"/>
    <mergeCell ref="A3:S3"/>
    <mergeCell ref="D4:M4"/>
    <mergeCell ref="P4:P5"/>
    <mergeCell ref="B4:B5"/>
    <mergeCell ref="A4:A5"/>
    <mergeCell ref="C4:C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workbookViewId="0">
      <selection activeCell="F8" sqref="F8"/>
    </sheetView>
  </sheetViews>
  <sheetFormatPr defaultRowHeight="20.6" x14ac:dyDescent="0.55000000000000004"/>
  <cols>
    <col min="1" max="2" width="9.23046875" style="1"/>
    <col min="3" max="3" width="26.3828125" style="1" customWidth="1"/>
    <col min="4" max="4" width="20.765625" style="1" customWidth="1"/>
    <col min="5" max="5" width="15.4609375" style="1" customWidth="1"/>
    <col min="6" max="16384" width="9.23046875" style="1"/>
  </cols>
  <sheetData>
    <row r="1" spans="1:12" x14ac:dyDescent="0.55000000000000004">
      <c r="A1" s="22"/>
      <c r="B1" s="22"/>
      <c r="C1" s="129" t="s">
        <v>55</v>
      </c>
      <c r="D1" s="130"/>
      <c r="E1" s="130"/>
      <c r="F1" s="20"/>
      <c r="G1" s="20"/>
      <c r="H1" s="20"/>
      <c r="I1" s="20"/>
      <c r="J1" s="20"/>
      <c r="K1" s="21"/>
      <c r="L1" s="23"/>
    </row>
    <row r="2" spans="1:12" ht="21.45" x14ac:dyDescent="0.65">
      <c r="C2" s="24" t="s">
        <v>57</v>
      </c>
    </row>
    <row r="3" spans="1:12" ht="21.45" x14ac:dyDescent="0.65">
      <c r="C3" s="24" t="s">
        <v>58</v>
      </c>
    </row>
    <row r="4" spans="1:12" ht="21.45" x14ac:dyDescent="0.65">
      <c r="C4" s="24" t="s">
        <v>56</v>
      </c>
    </row>
    <row r="5" spans="1:12" ht="21.45" x14ac:dyDescent="0.65">
      <c r="C5" s="24" t="s">
        <v>59</v>
      </c>
    </row>
    <row r="7" spans="1:12" x14ac:dyDescent="0.55000000000000004">
      <c r="C7" s="25" t="s">
        <v>0</v>
      </c>
      <c r="D7" s="25" t="s">
        <v>60</v>
      </c>
      <c r="E7" s="25" t="s">
        <v>61</v>
      </c>
    </row>
    <row r="8" spans="1:12" x14ac:dyDescent="0.55000000000000004">
      <c r="C8" s="26" t="s">
        <v>62</v>
      </c>
      <c r="D8" s="78">
        <v>19000</v>
      </c>
      <c r="E8" s="78">
        <f>IF(D8&lt;=20000,D8*5%,IF(D8&lt;=30000,D8*7%,IF(D8&lt;=40000,D8*10%,IF(D8&lt;=50000,D8*12%,IF(D8&gt;50000,D8*15%)))))</f>
        <v>950</v>
      </c>
    </row>
    <row r="9" spans="1:12" x14ac:dyDescent="0.55000000000000004">
      <c r="C9" s="26" t="s">
        <v>15</v>
      </c>
      <c r="D9" s="78">
        <v>26000</v>
      </c>
      <c r="E9" s="78">
        <f>IF(D9&lt;=20000,D9*5%,IF(D9&lt;=30000,D9*7%,IF(D9&lt;=40000,D9*10%,IF(D9&lt;=50000,D9*12%,IF(D9&gt;50000,D9*15%)))))</f>
        <v>1820.0000000000002</v>
      </c>
    </row>
    <row r="10" spans="1:12" x14ac:dyDescent="0.55000000000000004">
      <c r="C10" s="26" t="s">
        <v>10</v>
      </c>
      <c r="D10" s="78">
        <v>31000</v>
      </c>
      <c r="E10" s="78">
        <f>IF(D10&lt;=20000,D10*5%,IF(D10&lt;=30000,D10*7%,IF(D10&lt;=40000,D10*10%,IF(D10&lt;=50000,D10*12%,IF(D10&gt;50000,D10*15%)))))</f>
        <v>3100</v>
      </c>
    </row>
    <row r="11" spans="1:12" x14ac:dyDescent="0.55000000000000004">
      <c r="C11" s="26" t="s">
        <v>17</v>
      </c>
      <c r="D11" s="78">
        <v>55000</v>
      </c>
      <c r="E11" s="78">
        <f>IF(D11&lt;=20000,D11*5%,IF(D11&lt;=30000,D11*7%,IF(D11&lt;=40000,D11*10%,IF(D11&lt;=50000,D11*12%,IF(D11&gt;50000,D11*15%)))))</f>
        <v>8250</v>
      </c>
    </row>
    <row r="12" spans="1:12" x14ac:dyDescent="0.55000000000000004">
      <c r="C12" s="26" t="s">
        <v>63</v>
      </c>
      <c r="D12" s="78">
        <v>44000</v>
      </c>
      <c r="E12" s="78">
        <f>IF(D12&lt;=20000,D12*5%,IF(D12&lt;=30000,D12*7%,IF(D12&lt;=40000,D12*10%,IF(D12&lt;=50000,D12*12%,IF(D12&gt;50000,D12*15%)))))</f>
        <v>5280</v>
      </c>
    </row>
  </sheetData>
  <mergeCells count="1">
    <mergeCell ref="C1:E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zoomScaleNormal="100" workbookViewId="0">
      <selection activeCell="C7" sqref="C7"/>
    </sheetView>
  </sheetViews>
  <sheetFormatPr defaultRowHeight="18.45" x14ac:dyDescent="0.5"/>
  <cols>
    <col min="1" max="1" width="9.23046875" style="2"/>
    <col min="2" max="2" width="18.84375" style="2" customWidth="1"/>
    <col min="3" max="3" width="19.53515625" style="2" customWidth="1"/>
    <col min="4" max="4" width="17.07421875" style="2" customWidth="1"/>
    <col min="5" max="5" width="3.765625" style="2" customWidth="1"/>
    <col min="6" max="6" width="30.23046875" style="2" customWidth="1"/>
    <col min="7" max="7" width="18.23046875" style="2" customWidth="1"/>
    <col min="8" max="8" width="15.15234375" style="2" customWidth="1"/>
    <col min="9" max="16384" width="9.23046875" style="2"/>
  </cols>
  <sheetData>
    <row r="2" spans="1:8" x14ac:dyDescent="0.5">
      <c r="A2" s="27">
        <v>1</v>
      </c>
      <c r="B2" s="5" t="s">
        <v>64</v>
      </c>
      <c r="C2" s="5" t="s">
        <v>71</v>
      </c>
      <c r="D2" s="30" t="s">
        <v>83</v>
      </c>
    </row>
    <row r="3" spans="1:8" ht="36" x14ac:dyDescent="0.5">
      <c r="A3" s="27">
        <v>2</v>
      </c>
      <c r="B3" s="5" t="s">
        <v>65</v>
      </c>
      <c r="C3" s="5" t="s">
        <v>72</v>
      </c>
      <c r="D3" s="28">
        <v>658989</v>
      </c>
      <c r="F3" s="34" t="s">
        <v>85</v>
      </c>
    </row>
    <row r="4" spans="1:8" x14ac:dyDescent="0.5">
      <c r="A4" s="27">
        <v>3</v>
      </c>
      <c r="B4" s="5" t="s">
        <v>66</v>
      </c>
      <c r="C4" s="5" t="s">
        <v>73</v>
      </c>
      <c r="D4" s="28">
        <v>585968</v>
      </c>
      <c r="F4" s="29"/>
    </row>
    <row r="5" spans="1:8" ht="36.9" x14ac:dyDescent="0.5">
      <c r="A5" s="27">
        <v>4</v>
      </c>
      <c r="B5" s="5" t="s">
        <v>67</v>
      </c>
      <c r="C5" s="5" t="s">
        <v>74</v>
      </c>
      <c r="D5" s="28">
        <v>686687</v>
      </c>
      <c r="F5" s="29"/>
      <c r="H5" s="33" t="s">
        <v>84</v>
      </c>
    </row>
    <row r="6" spans="1:8" x14ac:dyDescent="0.5">
      <c r="A6" s="27">
        <v>5</v>
      </c>
      <c r="B6" s="5" t="s">
        <v>68</v>
      </c>
      <c r="C6" s="5" t="s">
        <v>75</v>
      </c>
      <c r="D6" s="28">
        <v>6976976</v>
      </c>
      <c r="F6" s="31"/>
      <c r="G6" s="32">
        <v>10.7</v>
      </c>
    </row>
    <row r="7" spans="1:8" x14ac:dyDescent="0.5">
      <c r="A7" s="27">
        <v>6</v>
      </c>
      <c r="B7" s="5" t="s">
        <v>69</v>
      </c>
      <c r="C7" s="5" t="s">
        <v>76</v>
      </c>
      <c r="D7" s="28">
        <v>9769</v>
      </c>
      <c r="F7" s="31">
        <v>43224</v>
      </c>
      <c r="G7" s="32">
        <v>10.741666666666699</v>
      </c>
    </row>
    <row r="8" spans="1:8" x14ac:dyDescent="0.5">
      <c r="A8" s="27">
        <v>7</v>
      </c>
      <c r="B8" s="5" t="s">
        <v>70</v>
      </c>
      <c r="C8" s="5" t="s">
        <v>77</v>
      </c>
      <c r="F8" s="31">
        <v>43225</v>
      </c>
      <c r="G8" s="32">
        <v>10.783333333333299</v>
      </c>
    </row>
    <row r="9" spans="1:8" x14ac:dyDescent="0.5">
      <c r="A9" s="27">
        <v>8</v>
      </c>
      <c r="B9" s="5" t="s">
        <v>64</v>
      </c>
      <c r="C9" s="5" t="s">
        <v>78</v>
      </c>
      <c r="F9" s="31">
        <v>43226</v>
      </c>
      <c r="G9" s="32">
        <v>10.824999999999999</v>
      </c>
    </row>
    <row r="10" spans="1:8" x14ac:dyDescent="0.5">
      <c r="A10" s="27">
        <v>9</v>
      </c>
      <c r="B10" s="5" t="s">
        <v>65</v>
      </c>
      <c r="C10" s="5" t="s">
        <v>79</v>
      </c>
      <c r="F10" s="31">
        <v>43227</v>
      </c>
    </row>
    <row r="11" spans="1:8" x14ac:dyDescent="0.5">
      <c r="A11" s="27">
        <v>10</v>
      </c>
      <c r="B11" s="5" t="s">
        <v>66</v>
      </c>
      <c r="C11" s="5" t="s">
        <v>80</v>
      </c>
      <c r="F11" s="31">
        <v>43228</v>
      </c>
    </row>
    <row r="12" spans="1:8" x14ac:dyDescent="0.5">
      <c r="A12" s="27">
        <v>11</v>
      </c>
      <c r="B12" s="5" t="s">
        <v>67</v>
      </c>
      <c r="C12" s="5" t="s">
        <v>81</v>
      </c>
      <c r="F12" s="31">
        <v>43229</v>
      </c>
    </row>
    <row r="13" spans="1:8" x14ac:dyDescent="0.5">
      <c r="A13" s="27">
        <v>12</v>
      </c>
      <c r="B13" s="5" t="s">
        <v>68</v>
      </c>
      <c r="C13" s="5" t="s">
        <v>82</v>
      </c>
      <c r="F13" s="31">
        <v>43230</v>
      </c>
    </row>
    <row r="14" spans="1:8" x14ac:dyDescent="0.5">
      <c r="A14" s="27">
        <v>13</v>
      </c>
      <c r="B14" s="5" t="s">
        <v>69</v>
      </c>
      <c r="C14" s="5" t="s">
        <v>71</v>
      </c>
    </row>
    <row r="15" spans="1:8" x14ac:dyDescent="0.5">
      <c r="A15" s="27">
        <v>14</v>
      </c>
      <c r="B15" s="5" t="s">
        <v>70</v>
      </c>
      <c r="C15" s="5" t="s">
        <v>72</v>
      </c>
    </row>
    <row r="16" spans="1:8" x14ac:dyDescent="0.5">
      <c r="A16" s="5">
        <v>15</v>
      </c>
      <c r="B16" s="5" t="s">
        <v>64</v>
      </c>
      <c r="C16" s="5" t="s">
        <v>73</v>
      </c>
    </row>
    <row r="17" spans="1:3" x14ac:dyDescent="0.5">
      <c r="A17" s="5">
        <v>16</v>
      </c>
      <c r="B17" s="5" t="s">
        <v>65</v>
      </c>
      <c r="C17" s="5" t="s">
        <v>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Masud</vt:lpstr>
      <vt:lpstr>Sheet7</vt:lpstr>
      <vt:lpstr>Sheet8</vt:lpstr>
      <vt:lpstr>Sheet6</vt:lpstr>
      <vt:lpstr>Sheet2</vt:lpstr>
      <vt:lpstr>Sheet3</vt:lpstr>
      <vt:lpstr>Sheet1</vt:lpstr>
      <vt:lpstr>Sheet4</vt:lpstr>
      <vt:lpstr>Sheet5</vt:lpstr>
      <vt:lpstr>Sheet9</vt:lpstr>
      <vt:lpstr>Sheet10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SDTC</dc:creator>
  <cp:lastModifiedBy>SDTC</cp:lastModifiedBy>
  <dcterms:created xsi:type="dcterms:W3CDTF">2018-10-24T09:25:44Z</dcterms:created>
  <dcterms:modified xsi:type="dcterms:W3CDTF">2019-10-10T05:32:39Z</dcterms:modified>
</cp:coreProperties>
</file>