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/>
  <calcPr fullCalcOnLoad="1"/>
</workbook>
</file>

<file path=xl/sharedStrings.xml><?xml version="1.0" encoding="utf-8"?>
<sst xmlns="http://schemas.openxmlformats.org/spreadsheetml/2006/main" count="259" uniqueCount="205">
  <si>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</si>
  <si>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</si>
  <si>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</si>
  <si>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</si>
  <si>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</si>
  <si>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</si>
  <si>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</si>
  <si>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</si>
  <si>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</si>
  <si>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</si>
  <si>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</si>
  <si>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</si>
  <si>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</si>
  <si>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</si>
  <si>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</si>
  <si>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</si>
  <si>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</si>
  <si>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</si>
  <si>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</si>
  <si>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</si>
  <si>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</si>
  <si>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</si>
  <si>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</si>
  <si>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</si>
  <si>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</si>
  <si>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</si>
  <si>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</si>
  <si>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</si>
  <si>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</si>
  <si>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</si>
  <si>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</si>
  <si>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</si>
  <si>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</si>
  <si>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O. cvwbi wej</t>
  </si>
  <si>
    <t>Q. Af¨šÍwiY wbix¶v e¨q</t>
  </si>
  <si>
    <t>R. gvgjv LiP</t>
  </si>
  <si>
    <t>S. Avc¨vqb e¨q</t>
  </si>
  <si>
    <t>V. Avbylvw½K e¨q</t>
  </si>
  <si>
    <t>7| RvZxq w`em D`hvcb</t>
  </si>
  <si>
    <t>8| †Ljva~jv I ms¯‹„wZ</t>
  </si>
  <si>
    <t>9| Riæix ÎvY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</si>
  <si>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</si>
  <si>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</si>
  <si>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</si>
  <si>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</si>
  <si>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</si>
  <si>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</si>
  <si>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T. i¶Yv‡e¶Y Ges †mev cÖ`vbRwbZ e¨q</t>
  </si>
  <si>
    <t>U. Ab¨vb¨ cwi‡kva‡hvM¨ Ki/wej</t>
  </si>
  <si>
    <t>4| Ki Av`vq LiP (wewfbœ †iwR÷vi, dig, iwk` eB BZ¨vw` gy`ªY)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</si>
  <si>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</si>
  <si>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</si>
  <si>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</si>
  <si>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</si>
  <si>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L. miKvi</t>
  </si>
  <si>
    <t>2| †¯^”Qv cª‡Yvw`Z Puv`v</t>
  </si>
  <si>
    <t>3| ivRm¦ DØ„Ë</t>
  </si>
  <si>
    <t>1| K„wl I ‡mP</t>
  </si>
  <si>
    <t>2| wkí I KywUiwkí</t>
  </si>
  <si>
    <t>3| †fŠZ AeKvVv‡gv</t>
  </si>
  <si>
    <t>8| wk¶v</t>
  </si>
  <si>
    <t>9| ¯^v¯’¨</t>
  </si>
  <si>
    <t>13| `y‡h©vM e¨e¯’v I ÎvY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</si>
  <si>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</si>
  <si>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</si>
  <si>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</si>
  <si>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</si>
  <si>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</si>
  <si>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</si>
  <si>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</si>
  <si>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</si>
  <si>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</si>
  <si>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</si>
  <si>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</si>
  <si>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</si>
  <si>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5| µxov I ms¯‹„wZ</t>
  </si>
  <si>
    <t>11| cjx Dbœqb I mgevq</t>
  </si>
  <si>
    <t>12| gwnjv, hye I wkï Dbœqb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</si>
  <si>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</si>
  <si>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</si>
  <si>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</si>
  <si>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</si>
  <si>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</si>
  <si>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</si>
  <si>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</si>
  <si>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</si>
  <si>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</si>
  <si>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</si>
  <si>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</si>
  <si>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</si>
  <si>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</si>
  <si>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</si>
  <si>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A_© ermi-2017-2018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</si>
  <si>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</si>
  <si>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</si>
  <si>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</si>
  <si>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</si>
  <si>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</si>
  <si>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</si>
  <si>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</si>
  <si>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</si>
  <si>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</si>
  <si>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</si>
  <si>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BRviv</t>
  </si>
  <si>
    <t>hvbevnb (gUihvb e¨ZxZ)</t>
  </si>
  <si>
    <t>jvB‡mÝ I cviwgU wd</t>
  </si>
  <si>
    <t>Rb¥wbeÜb wd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</si>
  <si>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</si>
  <si>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</si>
  <si>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</si>
  <si>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</si>
  <si>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</si>
  <si>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MÖvg¨ Av`vjZ</t>
  </si>
  <si>
    <t>mvwU©wd‡KU Bm~¨</t>
  </si>
  <si>
    <t>Ab¨vb¨ cÖvwß</t>
  </si>
  <si>
    <t>e¨emv, †ckv I RxweKv Dci Ki</t>
  </si>
  <si>
    <t>cb¨`ªe¨ ißvbx</t>
  </si>
  <si>
    <t>L. we`y¨r wej/R¡vjvbx</t>
  </si>
  <si>
    <t>N. hvZvqvZ</t>
  </si>
  <si>
    <t>M. Aby`vb</t>
  </si>
  <si>
    <t>M. Ab¨vb¨ Drm (ms¯’vcb)</t>
  </si>
  <si>
    <t>6| wewea (ms¯’vcb)</t>
  </si>
  <si>
    <t>7| cvwb mieivn</t>
  </si>
  <si>
    <t>15| mgvwß †Ri</t>
  </si>
  <si>
    <t>14| Ab¨vb¨</t>
  </si>
  <si>
    <t>3bs dviæqv BDwbqb cwil`</t>
  </si>
  <si>
    <t>Dc‡Rjvt wejvBQwo,  †Rjvt iv½vgvwU |</t>
  </si>
  <si>
    <t>Dc‡Rjvt wejvBQwo,  †Rjvt iv½vgvwU|</t>
  </si>
  <si>
    <t xml:space="preserve">Dc‡Rjvt wejvBQwo,  †Rjvt iv½vgvwU| </t>
  </si>
  <si>
    <t>Dc‡Rjvt wejvBQwo, ‡Rjvt iv½vgvwU|</t>
  </si>
  <si>
    <t>K. †Uwj‡dvb wej/‡gvevBj wej</t>
  </si>
  <si>
    <t>Dc‡Rjvt wejvBQwo,   †Rjvt iv½vgvwU|</t>
  </si>
  <si>
    <t>Dc‡Rjvt wejvBQwo,   †Rjvt iv½vgvwU cve©Z¨ †Rjv|</t>
  </si>
  <si>
    <t>`qvKzgvi evwo nB‡Z jZ¨vQwo gvg©v cvov iv¯Ív ms¯‹vi I G¸R¨vQwo Avh©‰gÎx †eŠ× wenv‡I †mvjvi c¨v‡bj ¯’vcb|</t>
  </si>
  <si>
    <t>hgybvQwo nB‡Z gw›`ivQov hvIqvi c‡_ wgWc‡q›U ch©šÍ iv¯Ív ms¯‹vi I hgybvQwo cvovq PviwU wMR©vq †mvjvi c¨v‡bj ¯’vcb|</t>
  </si>
  <si>
    <t>ZvivQwo nB‡Z ZvsKzBZvs hvIqvi c‡_ KwiQoMv ch©šÍ iv¯Ív ms¯‹vi I ZvivQwo †eŠ× wenvi, wÎcyiv cvov MxR©v, ZvivQwo †emiKvix cÖv_wgK we`¨vj‡q †mvjvi c¨v‡bj ¯’vcb|</t>
  </si>
  <si>
    <t>‡MvqvBbQwo nB‡Z ï°iQwo ch©šÍ iv¯Ív ms¯‹vi I dviæqv miKvix cÖv_wgK we`¨vj‡q †mvjvi ¯’vvcb|</t>
  </si>
  <si>
    <t>nvRvQov nB‡Z DjyQwo ch©šÍ iv¯Ív ms¯‹vi I PvB›`¨v Ges DjyQwo †emiKvix cÖv_wgK we`¨vj‡q †mvjvi c¨v‡bj ¯’vcb|</t>
  </si>
  <si>
    <t>ï°iQwo nB‡Z mvsMÖvQwo gyL ch©šÍ iv¯Ív ms¯‹vi I ï°iQwo, MevBQwo, mvsMÖvQwo †emiKvix cÖv_wgK we`¨vj‡q †mvjvi c¨v‡bj ¯’vcb|</t>
  </si>
  <si>
    <t>gw›`ivQov cwðg cvov nB‡Z hgybvQwo wgWc‡q›U ch©šÍ iv¯Ív ms¯‹vi I gw›`ivQov cwðg cvov †eŠ× wenvi, gw›`ivQov †emiKvix cÖv_wgK we`¨vjq Ges gw›`ivQov c~e© cvov †eŠ× wenv‡I †mvjvi c¨v‡bj ¯’vcb|</t>
  </si>
  <si>
    <t>ïKbvQwo nB‡Z †ivqvcvovQov ch©šÍ iv¯Ív ms¯‹vi I †ivqvcvov Qov †eŠ× wenvi Ges †cŠQov †eŠ× wenvi I †cŠQov †emiKvix cÖv_wgK we`¨vj‡q †mvjvi c¨v‡bj ¯’vcb|</t>
  </si>
  <si>
    <t>myik¦ Kzgv‡ii evwo nB‡Z wb`q Kzgvi evwo ch©šÍ iv¯Ív ms¯‹vi I ayccvwb mve©Rbxb †eŠ× wenvi, RvgyQov †emiKvix cÖv_wgK we`¨vj‡q †mvjvi c¨v‡bj ¯’vcb|</t>
  </si>
  <si>
    <t>PvB›`¨v cvov †eŠ× wenvi ms¯‹vi|</t>
  </si>
  <si>
    <t>Z³vbvjv DËi cov wbe©vY myL †eŠ× wenv‡ii †`kbv gÂ ms¯‹vi|</t>
  </si>
  <si>
    <t>Z³vbvjv nB‡Z †cŠQov ch©šÍ iv¯Ív ms¯‹vi|</t>
  </si>
  <si>
    <t>eMvQwo nB‡Z hgybvQwo wgWc‡q›U ch©šÍ iv¯Ív ms¯‹vi|</t>
  </si>
  <si>
    <t>hgybvQwo nB‡Z ï°iQwo ch©šÍ iv¯Ív ms¯‹vi|</t>
  </si>
  <si>
    <t>a~ccvwbQov cvov nB‡Z jZvcvnvo cvs‡Lv cvov ch©šÍ iv¯Ív ms¯‹vi|</t>
  </si>
  <si>
    <t>IivQwo _yB‡m gvg©v Rwg nB‡Z PvBbmy †nWg¨vb cvovq cvB‡ci gva¨‡g cvwb mieivn|</t>
  </si>
  <si>
    <t>gw›`ivQov jyw¤^bx †eŠ× wenv‡ii gvV ms¯‹vi|</t>
  </si>
  <si>
    <t>dviæqv BDwc feb n‡Z evRvi ch©šÍ iv¯Ívq 4wU w÷ªU jvBU I ZvivQvo wÎcyiv cvov †emiKvix cÖv_wgK we`¨vj‡q 50 IqvW© †mvjvi wWwm wm‡÷g ¯’vcb|</t>
  </si>
  <si>
    <t>Z³vbvjv wb¤œ gva¨wgK we`¨vj‡q gvwëwgwWqv K¬vm iæg Ges Kw¤úDUvi j¨ve cwiPvjbvi Rb¨ 1200 IqvU †mvjvi Gwm wm‡÷g ¯’vcb|</t>
  </si>
  <si>
    <t>AvwjL¨s Qov gyL nB‡Z Z³vbvjv `wÿY cvov ch©šÍ iv¯Ív ms¯‹vi|</t>
  </si>
  <si>
    <t>Z³vbvjv wb¤œ gva¨wgK we`¨vj‡q hvIqvi c‡_ eªx‡Ri &amp;Dfq cv‡k gvwU fivU I Z°vbvjv wbe©vY myL †eŠ× wenvi Ges Z³vbvjv Dëi cvov KwgDwbwU †m›Uv‡I †mvjv c¨v‡bj ¯’vcb|</t>
  </si>
  <si>
    <t>DjyQwo nB‡Z ayccvwb cvov ch©šÍ iv¯Ív ms¯‹vi I IivQwo miKvix cÖv_wgK we`¨vj‡q 1200 IqvU †mvjvi Gwm wm‡÷g ¯’vcb|</t>
  </si>
  <si>
    <t>ZvsKzBZvs bewbwg©Z †emiKvix cÖv_wgK we`¨vj‡qi gv‡V gvwU fivU I ZvsKzBZvs †eŠ× wenvi, KwgDwbwU †m›Uvi †emiKvix cÖv_wgK we`¨vj‡q †mvjvi c¨v‡bj ¯’vcb|</t>
  </si>
  <si>
    <t>ZvsKzBZvs nB‡Z mvivj¨Qov hvIqvi iv¯Ív ms¯‹vi I G¸R¨vQwo †emiKvix cÖv_wgK we`¨vj‡q 1200 IqvU †mvjvi Gwm wm‡÷g ¯’vcb|</t>
  </si>
  <si>
    <t>Z³vbvjv nB‡Z w`bgywb Qov ch©šÍ iv¯Ív ms¯‹vi I PvB›`¨v cvov †eŠ× wenv‡i 100IqvU, †ivqvcvovQov †emiKvix cÖv_wgK we`¨vj‡q 100 IqvU, AvwjL¨s gvRv‡i 85IqvU, Ges Z³vbvjv miKvix cÖv_wgK we`¨vj‡q 200 IqvU †mvjvi wWwm wm‡÷g ¯’vcb|</t>
  </si>
  <si>
    <t>cwiÿvQov Ávb †ivqvRv evMv‡bi cv‡k¦© cyKzi ms¯‹vi I †mvjvi c¨v‡bj ¯’vcb|</t>
  </si>
  <si>
    <t>wPjøv Rwg nB‡Z wbib ZÂ½¨v evwo ch©šÍ iv¯Ív ms¯‹vi I †MvQov †eŠ× wenv‡i 100 IqvU jZv cvnvo cvs‡Lvqv cvovq 2wU MxR©vq 2wU 85 IqvU, mvsMÖvQwo wÎcyiv cvov MxR©vq 50 IqvU Ges mvsMÖvQwo _yg cvov †emiKvix cÖv_wgK we`¨vj‡q 50 IqvU †mvjvi wWwm wm‡÷g ¯’vcb|</t>
  </si>
  <si>
    <t>iv½v †PvMv evwo nB‡Z ZvivQwo wÎcyiv cvov ch©šÍ iv¯Ív ms¯‹vi I ZvsKzBZvs KwgDwbwU †m›Uv‡i  100IqvU, hgybvQwo KwgDwbwU †m›Uv‡i 100 IqvU, gw›`ivQov c~e© cvov miKvix cÖv_wgK we`¨vj‡q 100 IqvU Ges ayccvwb †emiKvix cÖv_wgK we`¨vj‡q 60 IqvU †mvjvi wWwm wm‡÷g ¯’vcb|</t>
  </si>
  <si>
    <t>G¸R¨vQwo wcAvBI Kvjfv‡U©i Dfq cv‡k¦© gvwU fivU I AvgKvUvQov wÎcyiv cvov MxR©vq 50 IqvU, jZv cvnvo miKvix cÖv_wgK we`¨vj‡q 100 IqvU, AvwjL¨s wÎcyiv cvov †emiKvix cÖv_wgK we`¨vj‡q 40IqvU Ges hgybvQwo †emiKvix cÖv_wgK we`¨vj‡q 100 IqvU †mvjvi wWwm wm‡÷g ¯’vcb|</t>
  </si>
  <si>
    <t>mvsMÖvQwo nB‡Z cvbQwo ch©šÍ iv¯Ív ms¯‹vi I DjyQwo ¯^ag© iZœ †eŠ× wenv‡i 200 IqvU, IivQwo c~e© cvov †eŠ× wenv‡i 100IqvU Ges IivQwo cwðg cvov †eŠ× wenv‡i 200 IqvU †mvjvi wWwm wm‡÷g ¯’vcb|</t>
  </si>
  <si>
    <t>mvsMÖvQwo gyL nB‡Z `yg`ywgqv wewRwe K¨v¤ú ch©šÍ iv¯Ív ms¯‹vi I dviæqv evRv‡i wewfbœ ¯’v‡b 2wU w÷ªU jvBU Ges Z³vbvjv `wÿY cvov †eŠ× wenv‡i 100 IqvU †mvjvi wWwm wm‡÷g ¯’vcb|</t>
  </si>
  <si>
    <t>Z³vbvjv wbe©vb myL †eŠ× wenv‡i wmwo wbg©vY</t>
  </si>
  <si>
    <t>Z³vbvjv cixÿvQovq †mP bvjv wbg©vY|</t>
  </si>
  <si>
    <t>gvQKz¤¢vQov Lv‡jK¨v ZÂ½¨vi cvovq wisI‡qj ¯’vcb|</t>
  </si>
  <si>
    <t>IivQwo DËi cvovq wmwoi gv_vq hvÎx QvDbx wbg©vY|</t>
  </si>
  <si>
    <t>dviæqv evRv‡i Mfxi bjK‚c ¯’vcb</t>
  </si>
  <si>
    <t>dviæqv evRv‡i MY‡kvPvMvi ¯’vcb|</t>
  </si>
  <si>
    <t>Z³vbvjv DËi cvovq hvÎx QvDbx wbg©vY|</t>
  </si>
  <si>
    <t>AvwjL¨s gvRvi Nv‡U hvÎx QvDbx wbg©vY|</t>
  </si>
  <si>
    <t>PvB›`¨v †emiKvix cÖv_wgK we`¨vj‡q Uq‡jU wbg©vY|</t>
  </si>
  <si>
    <t>dviæqv wb¤œ gva¨wgK we`¨vj‡q AvmevecÎ mieivn|</t>
  </si>
  <si>
    <t>ZvsKzBZvs cvov Qovi Dci †mZz wbg©vY|</t>
  </si>
  <si>
    <t>Z³vbvjv †_‡K G¸R¨vQwo ch©šÍ iv¯Ív ms¯‹vi|</t>
  </si>
  <si>
    <t>Dc‡Rjvt wejvBQwo, †Rjvt iv½vgvwU|</t>
  </si>
  <si>
    <t>3bs dviæqv BDwbqb  cwil`</t>
  </si>
  <si>
    <t>Dc‡Rjvt wejvBQwo,    †Rjvt iv½vgvwU cve©Z¨ †Rjv|</t>
  </si>
  <si>
    <t>BDwbqb cwil‡`i 1200 IqvU †mvjvi Gwm wm‡÷g I dviæqv evRvi kvnx Rv‡g gmwR`, G¸R¨vQwo ev½vjx cvov Rv‡g gmwR` I dviæqv evRvi nwi gw›`‡I †mvjvi c¨v‡bj ¯’vcb|</t>
  </si>
  <si>
    <t>Z³vbvjv DËi cvovq mvgï ZÂ½¨vi evwoi cv‡k¦© wisI‡qj ¯’vcb|</t>
  </si>
  <si>
    <t>cï weµ‡qi Dci †U·</t>
  </si>
  <si>
    <t xml:space="preserve">c~e©eZ©x erm‡ii cÖK„Z e¨q </t>
  </si>
  <si>
    <t>PjwZ erm‡ii ev‡RU</t>
  </si>
  <si>
    <t>ev ms‡kvwaZ ev‡RU</t>
  </si>
  <si>
    <t xml:space="preserve">cieZ©x erm‡ii ev‡RU     </t>
  </si>
  <si>
    <t>4| ‡hvMv‡hvM</t>
  </si>
  <si>
    <t>10| gvbe m¤ú` Dbœqb</t>
  </si>
  <si>
    <t>14 Zg</t>
  </si>
  <si>
    <t>(2018-2019)</t>
  </si>
  <si>
    <t>c~e©eZx© erm‡ii cÖK„Z ev‡RU (2018-2019)</t>
  </si>
  <si>
    <t>PjwZ erm‡ii ev‡RU ev PjwZ erm‡ii ms‡kvwaZ ev‡RU (2019-2020)</t>
  </si>
  <si>
    <t>cieZ©x erm‡ii        ev‡RU         (2020-2021)</t>
  </si>
  <si>
    <t>c~e©eZ©x erm‡ii cÖK„Z Avq (2018-2019)</t>
  </si>
  <si>
    <t>PjwZ erm‡ii ev‡RU ev ms‡kvwaZ ev‡RU           (2019-2020)</t>
  </si>
  <si>
    <t>cieZ©x erm‡ii ev‡RU          (2020-2021)</t>
  </si>
  <si>
    <t>A_© ermi- 2020-2021</t>
  </si>
  <si>
    <t>(2019-2020)</t>
  </si>
  <si>
    <t xml:space="preserve"> (2020-2021)</t>
  </si>
  <si>
    <t>c~e©eZ©x erm‡ii cÖK„Z cÖvwß (2018-2019)</t>
  </si>
  <si>
    <t>PjwZ erm‡ii ev‡RU ev ms‡kvwaZ ev‡RU (2019-2020)</t>
  </si>
  <si>
    <t>cieZ©x erm‡ii ev‡RU      (2020-2021)</t>
  </si>
  <si>
    <t>c~e©eZ©x erm‡ii cÖK„Z e¨q (2018-2019)</t>
  </si>
  <si>
    <t>A_© eQi: 2020-2021</t>
  </si>
  <si>
    <t>BDwbqb cwil‡`i ev‡RU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</si>
</sst>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2"/>
      <name val="SutonnyMJ"/>
      <family val="0"/>
    </font>
    <font>
      <b/>
      <sz val="16"/>
      <name val="SutonnyMJ"/>
      <family val="0"/>
    </font>
    <font>
      <b/>
      <sz val="14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sz val="14"/>
      <color indexed="8"/>
      <name val="SutonnyMJ"/>
      <family val="0"/>
    </font>
    <font>
      <sz val="16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b/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4"/>
      <color theme="1"/>
      <name val="SutonnyMJ"/>
      <family val="0"/>
    </font>
    <font>
      <sz val="16"/>
      <color theme="1"/>
      <name val="SutonnyMJ"/>
      <family val="0"/>
    </font>
    <font>
      <b/>
      <sz val="12"/>
      <color theme="1"/>
      <name val="SutonnyMJ"/>
      <family val="0"/>
    </font>
    <font>
      <b/>
      <sz val="14"/>
      <color theme="1"/>
      <name val="SutonnyMJ"/>
      <family val="0"/>
    </font>
    <font>
      <b/>
      <sz val="16"/>
      <color theme="1"/>
      <name val="SutonnyMJ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/>
    </xf>
    <xf numFmtId="49" fontId="44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horizontal="justify" vertical="top"/>
    </xf>
    <xf numFmtId="0" fontId="48" fillId="0" borderId="0" xfId="0" applyFont="1" applyBorder="1" applyAlignment="1">
      <alignment/>
    </xf>
    <xf numFmtId="0" fontId="44" fillId="33" borderId="10" xfId="0" applyFont="1" applyFill="1" applyBorder="1" applyAlignment="1">
      <alignment horizontal="justify" vertical="top"/>
    </xf>
    <xf numFmtId="49" fontId="48" fillId="0" borderId="0" xfId="0" applyNumberFormat="1" applyFont="1" applyAlignment="1">
      <alignment/>
    </xf>
    <xf numFmtId="0" fontId="48" fillId="34" borderId="10" xfId="0" applyFont="1" applyFill="1" applyBorder="1" applyAlignment="1">
      <alignment horizontal="justify" vertical="top"/>
    </xf>
    <xf numFmtId="0" fontId="44" fillId="34" borderId="10" xfId="0" applyFont="1" applyFill="1" applyBorder="1" applyAlignment="1">
      <alignment vertical="top"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horizontal="right" vertical="top"/>
    </xf>
    <xf numFmtId="0" fontId="44" fillId="33" borderId="10" xfId="0" applyFont="1" applyFill="1" applyBorder="1" applyAlignment="1">
      <alignment horizontal="right" vertical="top"/>
    </xf>
    <xf numFmtId="0" fontId="44" fillId="0" borderId="10" xfId="0" applyFont="1" applyFill="1" applyBorder="1" applyAlignment="1">
      <alignment horizontal="right" vertical="top"/>
    </xf>
    <xf numFmtId="0" fontId="47" fillId="0" borderId="10" xfId="0" applyFont="1" applyBorder="1" applyAlignment="1">
      <alignment horizontal="right" vertical="top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right" vertical="top"/>
    </xf>
    <xf numFmtId="0" fontId="44" fillId="35" borderId="10" xfId="0" applyFont="1" applyFill="1" applyBorder="1" applyAlignment="1">
      <alignment horizontal="justify" vertical="top"/>
    </xf>
    <xf numFmtId="0" fontId="44" fillId="35" borderId="10" xfId="0" applyFont="1" applyFill="1" applyBorder="1" applyAlignment="1">
      <alignment vertical="top"/>
    </xf>
    <xf numFmtId="0" fontId="44" fillId="35" borderId="10" xfId="0" applyFont="1" applyFill="1" applyBorder="1" applyAlignment="1">
      <alignment horizontal="right" vertical="top"/>
    </xf>
    <xf numFmtId="0" fontId="3" fillId="35" borderId="12" xfId="0" applyFont="1" applyFill="1" applyBorder="1" applyAlignment="1">
      <alignment horizontal="right" vertical="top"/>
    </xf>
    <xf numFmtId="0" fontId="45" fillId="0" borderId="10" xfId="0" applyFont="1" applyBorder="1" applyAlignment="1">
      <alignment horizontal="right" vertical="top"/>
    </xf>
    <xf numFmtId="0" fontId="48" fillId="0" borderId="10" xfId="0" applyFont="1" applyBorder="1" applyAlignment="1">
      <alignment horizontal="right" vertical="top"/>
    </xf>
    <xf numFmtId="0" fontId="48" fillId="34" borderId="10" xfId="0" applyFont="1" applyFill="1" applyBorder="1" applyAlignment="1">
      <alignment horizontal="right" vertical="top"/>
    </xf>
    <xf numFmtId="49" fontId="45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49" fontId="48" fillId="0" borderId="0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/>
    </xf>
    <xf numFmtId="49" fontId="2" fillId="0" borderId="10" xfId="0" applyNumberFormat="1" applyFont="1" applyBorder="1" applyAlignment="1">
      <alignment horizontal="justify" vertical="top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" fontId="44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49" fontId="48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right"/>
    </xf>
    <xf numFmtId="49" fontId="48" fillId="0" borderId="16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justify" vertical="top"/>
    </xf>
    <xf numFmtId="0" fontId="45" fillId="0" borderId="15" xfId="0" applyFont="1" applyBorder="1" applyAlignment="1">
      <alignment horizontal="justify" vertical="top"/>
    </xf>
    <xf numFmtId="0" fontId="45" fillId="0" borderId="14" xfId="0" applyFont="1" applyBorder="1" applyAlignment="1">
      <alignment horizontal="justify" vertical="top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9" fontId="45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right"/>
    </xf>
    <xf numFmtId="0" fontId="4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right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17.8515625" style="1" customWidth="1"/>
    <col min="4" max="4" width="20.7109375" style="1" customWidth="1"/>
    <col min="5" max="5" width="16.57421875" style="1" customWidth="1"/>
    <col min="6" max="16384" width="9.140625" style="1" customWidth="1"/>
  </cols>
  <sheetData>
    <row r="1" spans="1:5" s="5" customFormat="1" ht="21.75" customHeight="1">
      <c r="A1" s="84" t="s">
        <v>125</v>
      </c>
      <c r="B1" s="84"/>
      <c r="C1" s="84"/>
      <c r="D1" s="84"/>
      <c r="E1" s="84"/>
    </row>
    <row r="2" spans="1:5" s="5" customFormat="1" ht="20.25">
      <c r="A2" s="84" t="s">
        <v>131</v>
      </c>
      <c r="B2" s="84"/>
      <c r="C2" s="84"/>
      <c r="D2" s="84"/>
      <c r="E2" s="84"/>
    </row>
    <row r="3" spans="1:5" s="5" customFormat="1" ht="20.25">
      <c r="A3" s="22"/>
      <c r="B3" s="22"/>
      <c r="C3" s="22"/>
      <c r="D3" s="86" t="s">
        <v>108</v>
      </c>
      <c r="E3" s="86"/>
    </row>
    <row r="4" spans="1:5" s="5" customFormat="1" ht="20.25">
      <c r="A4" s="22"/>
      <c r="B4" s="84" t="s">
        <v>203</v>
      </c>
      <c r="C4" s="84"/>
      <c r="D4" s="84"/>
      <c r="E4" s="51" t="s">
        <v>109</v>
      </c>
    </row>
    <row r="5" spans="1:5" s="5" customFormat="1" ht="20.25">
      <c r="A5" s="87" t="s">
        <v>0</v>
      </c>
      <c r="B5" s="87"/>
      <c r="C5" s="87"/>
      <c r="D5" s="87"/>
      <c r="E5" s="87"/>
    </row>
    <row r="6" spans="1:5" ht="81">
      <c r="A6" s="88" t="s">
        <v>8</v>
      </c>
      <c r="B6" s="89"/>
      <c r="C6" s="80" t="s">
        <v>190</v>
      </c>
      <c r="D6" s="80" t="s">
        <v>191</v>
      </c>
      <c r="E6" s="80" t="s">
        <v>192</v>
      </c>
    </row>
    <row r="7" spans="1:5" ht="34.5" customHeight="1">
      <c r="A7" s="23" t="s">
        <v>9</v>
      </c>
      <c r="B7" s="23" t="s">
        <v>10</v>
      </c>
      <c r="C7" s="23"/>
      <c r="D7" s="23"/>
      <c r="E7" s="23"/>
    </row>
    <row r="8" spans="1:5" ht="34.5" customHeight="1">
      <c r="A8" s="90"/>
      <c r="B8" s="18" t="s">
        <v>2</v>
      </c>
      <c r="C8" s="39">
        <f>'Revenue Income "KHA"'!B23</f>
        <v>452820</v>
      </c>
      <c r="D8" s="39">
        <f>'Revenue Income "KHA"'!C23</f>
        <v>1210000</v>
      </c>
      <c r="E8" s="39">
        <f>'Revenue Income "KHA"'!D23</f>
        <v>1425000</v>
      </c>
    </row>
    <row r="9" spans="1:5" ht="34.5" customHeight="1">
      <c r="A9" s="91"/>
      <c r="B9" s="18" t="s">
        <v>3</v>
      </c>
      <c r="C9" s="39">
        <v>0</v>
      </c>
      <c r="D9" s="39">
        <v>0</v>
      </c>
      <c r="E9" s="39">
        <v>0</v>
      </c>
    </row>
    <row r="10" spans="1:5" ht="34.5" customHeight="1">
      <c r="A10" s="91"/>
      <c r="B10" s="19" t="s">
        <v>4</v>
      </c>
      <c r="C10" s="40">
        <f>SUM(C8:C9)</f>
        <v>452820</v>
      </c>
      <c r="D10" s="40">
        <f>SUM(D8:D9)</f>
        <v>1210000</v>
      </c>
      <c r="E10" s="40">
        <f>SUM(E8:E9)</f>
        <v>1425000</v>
      </c>
    </row>
    <row r="11" spans="1:5" ht="34.5" customHeight="1">
      <c r="A11" s="91"/>
      <c r="B11" s="18" t="s">
        <v>5</v>
      </c>
      <c r="C11" s="39">
        <f>'Revenue Expenditure'!B39</f>
        <v>448028</v>
      </c>
      <c r="D11" s="39">
        <f>'Revenue Expenditure'!C39</f>
        <v>1212727</v>
      </c>
      <c r="E11" s="39">
        <f>'Revenue Expenditure'!D39</f>
        <v>1422444</v>
      </c>
    </row>
    <row r="12" spans="1:5" ht="34.5" customHeight="1">
      <c r="A12" s="92"/>
      <c r="B12" s="19" t="s">
        <v>11</v>
      </c>
      <c r="C12" s="40">
        <f>C10-C11</f>
        <v>4792</v>
      </c>
      <c r="D12" s="40">
        <f>D10-D11</f>
        <v>-2727</v>
      </c>
      <c r="E12" s="40">
        <f>E10-E11</f>
        <v>2556</v>
      </c>
    </row>
    <row r="13" spans="1:5" ht="34.5" customHeight="1">
      <c r="A13" s="23" t="s">
        <v>13</v>
      </c>
      <c r="B13" s="23" t="s">
        <v>14</v>
      </c>
      <c r="C13" s="41"/>
      <c r="D13" s="41"/>
      <c r="E13" s="41"/>
    </row>
    <row r="14" spans="1:5" ht="34.5" customHeight="1">
      <c r="A14" s="90"/>
      <c r="B14" s="18" t="s">
        <v>12</v>
      </c>
      <c r="C14" s="39">
        <f>'Development Income'!B15</f>
        <v>14946257</v>
      </c>
      <c r="D14" s="39">
        <f>'Development Income'!C15</f>
        <v>13023470</v>
      </c>
      <c r="E14" s="39">
        <f>'Development Income'!D15</f>
        <v>15764630</v>
      </c>
    </row>
    <row r="15" spans="1:5" ht="34.5" customHeight="1">
      <c r="A15" s="91"/>
      <c r="B15" s="18" t="s">
        <v>15</v>
      </c>
      <c r="C15" s="39">
        <f>'Development Income'!B13</f>
        <v>0</v>
      </c>
      <c r="D15" s="39">
        <f>'Development Income'!C13</f>
        <v>0</v>
      </c>
      <c r="E15" s="39">
        <f>'Development Income'!D13</f>
        <v>0</v>
      </c>
    </row>
    <row r="16" spans="1:5" ht="34.5" customHeight="1">
      <c r="A16" s="91"/>
      <c r="B16" s="18" t="s">
        <v>6</v>
      </c>
      <c r="C16" s="40">
        <f>SUM(C14:C15)</f>
        <v>14946257</v>
      </c>
      <c r="D16" s="40">
        <f>SUM(D14:D15)</f>
        <v>13023470</v>
      </c>
      <c r="E16" s="40">
        <f>SUM(E14:E15)</f>
        <v>15764630</v>
      </c>
    </row>
    <row r="17" spans="1:5" ht="34.5" customHeight="1">
      <c r="A17" s="91"/>
      <c r="B17" s="19" t="s">
        <v>16</v>
      </c>
      <c r="C17" s="40">
        <f>C12+C16</f>
        <v>14951049</v>
      </c>
      <c r="D17" s="40">
        <f>D12+D16</f>
        <v>13020743</v>
      </c>
      <c r="E17" s="40">
        <f>E12+E16</f>
        <v>15767186</v>
      </c>
    </row>
    <row r="18" spans="1:5" ht="34.5" customHeight="1">
      <c r="A18" s="91"/>
      <c r="B18" s="18" t="s">
        <v>17</v>
      </c>
      <c r="C18" s="39">
        <f>'Development Expenditure'!B23</f>
        <v>16040122</v>
      </c>
      <c r="D18" s="39">
        <f>'Development Expenditure'!C23</f>
        <v>13023470</v>
      </c>
      <c r="E18" s="39">
        <f>'Development Expenditure'!D23</f>
        <v>15764630</v>
      </c>
    </row>
    <row r="19" spans="1:5" ht="34.5" customHeight="1">
      <c r="A19" s="91"/>
      <c r="B19" s="18" t="s">
        <v>18</v>
      </c>
      <c r="C19" s="39">
        <f>C17-C18</f>
        <v>-1089073</v>
      </c>
      <c r="D19" s="39">
        <f>D17-D18</f>
        <v>-2727</v>
      </c>
      <c r="E19" s="39">
        <f>E17-E18</f>
        <v>2556</v>
      </c>
    </row>
    <row r="20" spans="1:5" ht="46.5" customHeight="1">
      <c r="A20" s="91"/>
      <c r="B20" s="18" t="s">
        <v>19</v>
      </c>
      <c r="C20" s="39">
        <v>2345859</v>
      </c>
      <c r="D20" s="39">
        <v>2727</v>
      </c>
      <c r="E20" s="39">
        <v>2527</v>
      </c>
    </row>
    <row r="21" spans="1:5" ht="20.25">
      <c r="A21" s="92"/>
      <c r="B21" s="23" t="s">
        <v>7</v>
      </c>
      <c r="C21" s="41">
        <f>C19+C20</f>
        <v>1256786</v>
      </c>
      <c r="D21" s="41">
        <f>D19+D20</f>
        <v>0</v>
      </c>
      <c r="E21" s="41">
        <f>E19+E20</f>
        <v>5083</v>
      </c>
    </row>
    <row r="22" spans="1:5" ht="19.5">
      <c r="A22" s="8"/>
      <c r="B22" s="8"/>
      <c r="C22" s="8"/>
      <c r="D22" s="8"/>
      <c r="E22" s="8"/>
    </row>
    <row r="23" spans="1:5" ht="19.5">
      <c r="A23" s="8"/>
      <c r="B23" s="8"/>
      <c r="C23" s="8"/>
      <c r="D23" s="8"/>
      <c r="E23" s="8"/>
    </row>
    <row r="24" spans="1:5" ht="19.5">
      <c r="A24" s="8"/>
      <c r="B24" s="8"/>
      <c r="C24" s="8"/>
      <c r="D24" s="8"/>
      <c r="E24" s="8"/>
    </row>
    <row r="25" spans="1:5" ht="19.5">
      <c r="A25" s="10"/>
      <c r="B25" s="85" t="s">
        <v>71</v>
      </c>
      <c r="C25" s="85"/>
      <c r="D25" s="85" t="s">
        <v>72</v>
      </c>
      <c r="E25" s="85"/>
    </row>
    <row r="26" spans="1:5" ht="19.5">
      <c r="A26" s="10"/>
      <c r="B26" s="85" t="s">
        <v>125</v>
      </c>
      <c r="C26" s="85"/>
      <c r="D26" s="85" t="s">
        <v>125</v>
      </c>
      <c r="E26" s="85"/>
    </row>
    <row r="27" spans="1:5" ht="19.5">
      <c r="A27" s="10"/>
      <c r="B27" s="85" t="s">
        <v>128</v>
      </c>
      <c r="C27" s="85"/>
      <c r="D27" s="85" t="s">
        <v>128</v>
      </c>
      <c r="E27" s="85"/>
    </row>
    <row r="28" spans="1:5" ht="19.5">
      <c r="A28" s="10"/>
      <c r="B28" s="10"/>
      <c r="C28" s="10"/>
      <c r="D28" s="10"/>
      <c r="E28" s="10"/>
    </row>
    <row r="29" spans="1:5" ht="19.5">
      <c r="A29" s="8"/>
      <c r="B29" s="8"/>
      <c r="C29" s="8"/>
      <c r="D29" s="8"/>
      <c r="E29" s="8"/>
    </row>
    <row r="30" spans="1:5" ht="19.5">
      <c r="A30" s="8"/>
      <c r="B30" s="8"/>
      <c r="C30" s="8"/>
      <c r="D30" s="8"/>
      <c r="E30" s="8"/>
    </row>
  </sheetData>
  <sheetProtection/>
  <mergeCells count="14">
    <mergeCell ref="B26:C26"/>
    <mergeCell ref="D26:E26"/>
    <mergeCell ref="B27:C27"/>
    <mergeCell ref="D27:E27"/>
    <mergeCell ref="A1:E1"/>
    <mergeCell ref="D25:E25"/>
    <mergeCell ref="A2:E2"/>
    <mergeCell ref="D3:E3"/>
    <mergeCell ref="A5:E5"/>
    <mergeCell ref="A6:B6"/>
    <mergeCell ref="A8:A12"/>
    <mergeCell ref="A14:A21"/>
    <mergeCell ref="B25:C25"/>
    <mergeCell ref="B4:D4"/>
  </mergeCells>
  <printOptions/>
  <pageMargins left="0.5" right="0.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26.421875" style="1" customWidth="1"/>
    <col min="2" max="2" width="21.421875" style="1" customWidth="1"/>
    <col min="3" max="3" width="26.421875" style="1" customWidth="1"/>
    <col min="4" max="4" width="19.140625" style="1" customWidth="1"/>
    <col min="5" max="16384" width="9.140625" style="1" customWidth="1"/>
  </cols>
  <sheetData>
    <row r="1" spans="1:4" ht="20.25">
      <c r="A1" s="99" t="s">
        <v>125</v>
      </c>
      <c r="B1" s="99"/>
      <c r="C1" s="99"/>
      <c r="D1" s="99"/>
    </row>
    <row r="2" spans="1:4" ht="20.25">
      <c r="A2" s="99" t="s">
        <v>132</v>
      </c>
      <c r="B2" s="99"/>
      <c r="C2" s="99"/>
      <c r="D2" s="99"/>
    </row>
    <row r="3" spans="1:4" ht="19.5">
      <c r="A3" s="77"/>
      <c r="B3" s="77"/>
      <c r="C3" s="98" t="s">
        <v>110</v>
      </c>
      <c r="D3" s="98"/>
    </row>
    <row r="4" spans="1:4" ht="19.5">
      <c r="A4" s="77"/>
      <c r="B4" s="77"/>
      <c r="C4" s="98" t="s">
        <v>111</v>
      </c>
      <c r="D4" s="98"/>
    </row>
    <row r="5" spans="1:4" ht="20.25">
      <c r="A5" s="99" t="s">
        <v>204</v>
      </c>
      <c r="B5" s="99"/>
      <c r="C5" s="99"/>
      <c r="D5" s="99"/>
    </row>
    <row r="6" spans="1:4" ht="20.25">
      <c r="A6" s="96" t="s">
        <v>196</v>
      </c>
      <c r="B6" s="96"/>
      <c r="C6" s="96"/>
      <c r="D6" s="96"/>
    </row>
    <row r="7" spans="1:4" ht="20.25">
      <c r="A7" s="96" t="s">
        <v>20</v>
      </c>
      <c r="B7" s="96"/>
      <c r="C7" s="96"/>
      <c r="D7" s="96"/>
    </row>
    <row r="8" spans="1:4" ht="20.25">
      <c r="A8" s="97" t="s">
        <v>21</v>
      </c>
      <c r="B8" s="97"/>
      <c r="C8" s="97"/>
      <c r="D8" s="97"/>
    </row>
    <row r="9" spans="1:4" ht="13.5" customHeight="1">
      <c r="A9" s="93" t="s">
        <v>22</v>
      </c>
      <c r="B9" s="94"/>
      <c r="C9" s="94"/>
      <c r="D9" s="95"/>
    </row>
    <row r="10" spans="1:4" ht="60.75">
      <c r="A10" s="63" t="s">
        <v>23</v>
      </c>
      <c r="B10" s="63" t="s">
        <v>193</v>
      </c>
      <c r="C10" s="63" t="s">
        <v>194</v>
      </c>
      <c r="D10" s="63" t="s">
        <v>195</v>
      </c>
    </row>
    <row r="11" spans="1:4" ht="20.25">
      <c r="A11" s="62">
        <v>1</v>
      </c>
      <c r="B11" s="62">
        <v>2</v>
      </c>
      <c r="C11" s="62">
        <v>3</v>
      </c>
      <c r="D11" s="62">
        <v>4</v>
      </c>
    </row>
    <row r="12" spans="1:4" ht="34.5" customHeight="1">
      <c r="A12" s="78" t="s">
        <v>102</v>
      </c>
      <c r="B12" s="61">
        <v>43620</v>
      </c>
      <c r="C12" s="61">
        <v>200000</v>
      </c>
      <c r="D12" s="61">
        <v>250000</v>
      </c>
    </row>
    <row r="13" spans="1:4" ht="34.5" customHeight="1">
      <c r="A13" s="78" t="s">
        <v>103</v>
      </c>
      <c r="B13" s="61">
        <v>375000</v>
      </c>
      <c r="C13" s="61">
        <v>70000</v>
      </c>
      <c r="D13" s="61">
        <v>75000</v>
      </c>
    </row>
    <row r="14" spans="1:4" ht="34.5" customHeight="1">
      <c r="A14" s="78" t="s">
        <v>104</v>
      </c>
      <c r="B14" s="61">
        <v>19200</v>
      </c>
      <c r="C14" s="61">
        <v>50000</v>
      </c>
      <c r="D14" s="61">
        <v>70000</v>
      </c>
    </row>
    <row r="15" spans="1:4" ht="34.5" customHeight="1">
      <c r="A15" s="78" t="s">
        <v>105</v>
      </c>
      <c r="B15" s="61">
        <v>0</v>
      </c>
      <c r="C15" s="61">
        <v>50000</v>
      </c>
      <c r="D15" s="61">
        <v>70000</v>
      </c>
    </row>
    <row r="16" spans="1:4" ht="34.5" customHeight="1">
      <c r="A16" s="78" t="s">
        <v>106</v>
      </c>
      <c r="B16" s="61">
        <v>5000</v>
      </c>
      <c r="C16" s="61">
        <v>40000</v>
      </c>
      <c r="D16" s="61">
        <v>50000</v>
      </c>
    </row>
    <row r="17" spans="1:4" ht="34.5" customHeight="1">
      <c r="A17" s="61" t="s">
        <v>112</v>
      </c>
      <c r="B17" s="61">
        <v>0</v>
      </c>
      <c r="C17" s="61">
        <v>50000</v>
      </c>
      <c r="D17" s="61">
        <v>50000</v>
      </c>
    </row>
    <row r="18" spans="1:4" ht="34.5" customHeight="1">
      <c r="A18" s="61" t="s">
        <v>113</v>
      </c>
      <c r="B18" s="61">
        <v>5000</v>
      </c>
      <c r="C18" s="61">
        <v>50000</v>
      </c>
      <c r="D18" s="61">
        <v>60000</v>
      </c>
    </row>
    <row r="19" spans="1:7" ht="34.5" customHeight="1">
      <c r="A19" s="61" t="s">
        <v>116</v>
      </c>
      <c r="B19" s="61">
        <v>0</v>
      </c>
      <c r="C19" s="61">
        <v>400000</v>
      </c>
      <c r="D19" s="61">
        <v>500000</v>
      </c>
      <c r="G19" s="1">
        <v>299290</v>
      </c>
    </row>
    <row r="20" spans="1:7" ht="34.5" customHeight="1">
      <c r="A20" s="61" t="s">
        <v>181</v>
      </c>
      <c r="B20" s="61">
        <v>0</v>
      </c>
      <c r="C20" s="61">
        <v>200000</v>
      </c>
      <c r="D20" s="61">
        <v>200000</v>
      </c>
      <c r="G20" s="1">
        <v>12395</v>
      </c>
    </row>
    <row r="21" spans="1:7" ht="34.5" customHeight="1">
      <c r="A21" s="79" t="s">
        <v>115</v>
      </c>
      <c r="B21" s="61">
        <v>0</v>
      </c>
      <c r="C21" s="61">
        <v>100000</v>
      </c>
      <c r="D21" s="61">
        <v>100000</v>
      </c>
      <c r="G21" s="1">
        <f>SUM(G19:G20)</f>
        <v>311685</v>
      </c>
    </row>
    <row r="22" spans="1:4" ht="34.5" customHeight="1">
      <c r="A22" s="61" t="s">
        <v>114</v>
      </c>
      <c r="B22" s="61">
        <v>5000</v>
      </c>
      <c r="C22" s="61">
        <v>0</v>
      </c>
      <c r="D22" s="61">
        <v>0</v>
      </c>
    </row>
    <row r="23" spans="1:4" ht="20.25">
      <c r="A23" s="62" t="s">
        <v>97</v>
      </c>
      <c r="B23" s="69">
        <f>SUM(B12:B22)</f>
        <v>452820</v>
      </c>
      <c r="C23" s="69">
        <f>SUM(C12:C22)</f>
        <v>1210000</v>
      </c>
      <c r="D23" s="69">
        <f>SUM(D12:D22)</f>
        <v>1425000</v>
      </c>
    </row>
    <row r="24" spans="1:4" ht="19.5">
      <c r="A24" s="8"/>
      <c r="B24" s="8"/>
      <c r="C24" s="8"/>
      <c r="D24" s="8"/>
    </row>
    <row r="25" spans="1:4" ht="19.5">
      <c r="A25" s="8"/>
      <c r="B25" s="8"/>
      <c r="C25" s="8"/>
      <c r="D25" s="8"/>
    </row>
    <row r="26" spans="1:4" s="5" customFormat="1" ht="19.5">
      <c r="A26" s="10"/>
      <c r="B26" s="10"/>
      <c r="C26" s="10"/>
      <c r="D26" s="10"/>
    </row>
    <row r="27" spans="1:4" s="5" customFormat="1" ht="19.5">
      <c r="A27" s="85" t="s">
        <v>71</v>
      </c>
      <c r="B27" s="85"/>
      <c r="C27" s="85" t="s">
        <v>72</v>
      </c>
      <c r="D27" s="85"/>
    </row>
    <row r="28" spans="1:4" s="5" customFormat="1" ht="19.5">
      <c r="A28" s="85" t="s">
        <v>125</v>
      </c>
      <c r="B28" s="85"/>
      <c r="C28" s="85" t="s">
        <v>125</v>
      </c>
      <c r="D28" s="85"/>
    </row>
    <row r="29" spans="1:4" s="5" customFormat="1" ht="19.5">
      <c r="A29" s="85" t="s">
        <v>128</v>
      </c>
      <c r="B29" s="85"/>
      <c r="C29" s="85" t="s">
        <v>128</v>
      </c>
      <c r="D29" s="85"/>
    </row>
    <row r="30" s="5" customFormat="1" ht="17.25"/>
  </sheetData>
  <sheetProtection/>
  <mergeCells count="15">
    <mergeCell ref="C3:D3"/>
    <mergeCell ref="C4:D4"/>
    <mergeCell ref="C27:D27"/>
    <mergeCell ref="C28:D28"/>
    <mergeCell ref="A1:D1"/>
    <mergeCell ref="A2:D2"/>
    <mergeCell ref="A5:D5"/>
    <mergeCell ref="C29:D29"/>
    <mergeCell ref="A9:D9"/>
    <mergeCell ref="A6:D6"/>
    <mergeCell ref="A7:D7"/>
    <mergeCell ref="A8:D8"/>
    <mergeCell ref="A28:B28"/>
    <mergeCell ref="A27:B27"/>
    <mergeCell ref="A29:B29"/>
  </mergeCells>
  <printOptions/>
  <pageMargins left="0.25" right="0.25" top="0.25" bottom="0.25" header="0.3" footer="0.3"/>
  <pageSetup horizontalDpi="600" verticalDpi="600" orientation="portrait" paperSize="9" r:id="rId1"/>
  <ignoredErrors>
    <ignoredError sqref="B23:C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4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0.7109375" style="26" customWidth="1"/>
    <col min="2" max="3" width="20.8515625" style="26" customWidth="1"/>
    <col min="4" max="4" width="24.00390625" style="26" customWidth="1"/>
    <col min="5" max="16384" width="9.140625" style="26" customWidth="1"/>
  </cols>
  <sheetData>
    <row r="1" spans="1:4" ht="17.25">
      <c r="A1" s="100" t="s">
        <v>125</v>
      </c>
      <c r="B1" s="100"/>
      <c r="C1" s="100"/>
      <c r="D1" s="100"/>
    </row>
    <row r="2" spans="1:4" ht="17.25">
      <c r="A2" s="100" t="s">
        <v>127</v>
      </c>
      <c r="B2" s="100"/>
      <c r="C2" s="100"/>
      <c r="D2" s="100"/>
    </row>
    <row r="3" spans="1:4" ht="15" customHeight="1">
      <c r="A3" s="101" t="s">
        <v>24</v>
      </c>
      <c r="B3" s="101"/>
      <c r="C3" s="101"/>
      <c r="D3" s="101"/>
    </row>
    <row r="4" spans="1:4" ht="19.5" customHeight="1">
      <c r="A4" s="102" t="s">
        <v>25</v>
      </c>
      <c r="B4" s="102"/>
      <c r="C4" s="102"/>
      <c r="D4" s="102"/>
    </row>
    <row r="5" spans="1:4" ht="24.75" customHeight="1">
      <c r="A5" s="103" t="s">
        <v>42</v>
      </c>
      <c r="B5" s="52" t="s">
        <v>182</v>
      </c>
      <c r="C5" s="54" t="s">
        <v>183</v>
      </c>
      <c r="D5" s="103" t="s">
        <v>185</v>
      </c>
    </row>
    <row r="6" spans="1:4" ht="16.5" customHeight="1">
      <c r="A6" s="104"/>
      <c r="B6" s="104" t="s">
        <v>189</v>
      </c>
      <c r="C6" s="55" t="s">
        <v>184</v>
      </c>
      <c r="D6" s="104"/>
    </row>
    <row r="7" spans="1:4" ht="16.5" customHeight="1">
      <c r="A7" s="105"/>
      <c r="B7" s="105"/>
      <c r="C7" s="53" t="s">
        <v>197</v>
      </c>
      <c r="D7" s="56" t="s">
        <v>198</v>
      </c>
    </row>
    <row r="8" spans="1:4" ht="17.25" customHeight="1">
      <c r="A8" s="27">
        <v>1</v>
      </c>
      <c r="B8" s="27">
        <v>2</v>
      </c>
      <c r="C8" s="27">
        <v>3</v>
      </c>
      <c r="D8" s="27">
        <v>4</v>
      </c>
    </row>
    <row r="9" spans="1:4" ht="19.5" customHeight="1">
      <c r="A9" s="24" t="s">
        <v>26</v>
      </c>
      <c r="B9" s="24"/>
      <c r="C9" s="24"/>
      <c r="D9" s="24"/>
    </row>
    <row r="10" spans="1:4" ht="19.5" customHeight="1">
      <c r="A10" s="16" t="s">
        <v>27</v>
      </c>
      <c r="B10" s="29">
        <v>211200</v>
      </c>
      <c r="C10" s="58">
        <v>699600</v>
      </c>
      <c r="D10" s="58">
        <f>66000+633600</f>
        <v>699600</v>
      </c>
    </row>
    <row r="11" spans="1:4" ht="19.5" customHeight="1">
      <c r="A11" s="21" t="s">
        <v>43</v>
      </c>
      <c r="B11" s="30"/>
      <c r="C11" s="59"/>
      <c r="D11" s="59"/>
    </row>
    <row r="12" spans="1:4" ht="19.5" customHeight="1">
      <c r="A12" s="16" t="s">
        <v>44</v>
      </c>
      <c r="B12" s="29">
        <v>42000</v>
      </c>
      <c r="C12" s="58">
        <v>42000</v>
      </c>
      <c r="D12" s="58">
        <v>42000</v>
      </c>
    </row>
    <row r="13" spans="1:7" ht="19.5" customHeight="1">
      <c r="A13" s="16" t="s">
        <v>45</v>
      </c>
      <c r="B13" s="29">
        <v>123635</v>
      </c>
      <c r="C13" s="58">
        <f>20400+1700+162000+13500+72420+12070</f>
        <v>282090</v>
      </c>
      <c r="D13" s="58">
        <f>79944+42000+3500+351000+29250</f>
        <v>505694</v>
      </c>
      <c r="G13" s="26">
        <v>165635</v>
      </c>
    </row>
    <row r="14" spans="1:7" ht="19.5" customHeight="1">
      <c r="A14" s="16" t="s">
        <v>28</v>
      </c>
      <c r="B14" s="29"/>
      <c r="C14" s="58"/>
      <c r="D14" s="58"/>
      <c r="G14" s="26">
        <v>42000</v>
      </c>
    </row>
    <row r="15" spans="1:7" ht="19.5" customHeight="1">
      <c r="A15" s="16" t="s">
        <v>29</v>
      </c>
      <c r="B15" s="29"/>
      <c r="C15" s="58"/>
      <c r="D15" s="58"/>
      <c r="G15" s="26">
        <f>G13-G14</f>
        <v>123635</v>
      </c>
    </row>
    <row r="16" spans="1:5" ht="19.5" customHeight="1">
      <c r="A16" s="16" t="s">
        <v>30</v>
      </c>
      <c r="B16" s="29"/>
      <c r="C16" s="58"/>
      <c r="D16" s="58"/>
      <c r="E16" s="25"/>
    </row>
    <row r="17" spans="1:5" ht="19.5" customHeight="1">
      <c r="A17" s="35" t="s">
        <v>31</v>
      </c>
      <c r="B17" s="31">
        <v>12565</v>
      </c>
      <c r="C17" s="60">
        <v>70000</v>
      </c>
      <c r="D17" s="60">
        <v>70000</v>
      </c>
      <c r="E17" s="25"/>
    </row>
    <row r="18" spans="1:51" s="24" customFormat="1" ht="19.5" customHeight="1">
      <c r="A18" s="33" t="s">
        <v>32</v>
      </c>
      <c r="B18" s="38">
        <f>24000+13000</f>
        <v>37000</v>
      </c>
      <c r="C18" s="34">
        <v>10000</v>
      </c>
      <c r="D18" s="34">
        <v>10000</v>
      </c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" ht="19.5" customHeight="1">
      <c r="A19" s="16" t="s">
        <v>130</v>
      </c>
      <c r="B19" s="29"/>
      <c r="C19" s="58">
        <v>5000</v>
      </c>
      <c r="D19" s="58">
        <v>5000</v>
      </c>
      <c r="E19" s="25"/>
    </row>
    <row r="20" spans="1:5" ht="19.5" customHeight="1">
      <c r="A20" s="16" t="s">
        <v>117</v>
      </c>
      <c r="B20" s="29"/>
      <c r="C20" s="58">
        <v>10000</v>
      </c>
      <c r="D20" s="58">
        <v>5000</v>
      </c>
      <c r="E20" s="25"/>
    </row>
    <row r="21" spans="1:4" ht="19.5" customHeight="1">
      <c r="A21" s="16" t="s">
        <v>119</v>
      </c>
      <c r="B21" s="29"/>
      <c r="C21" s="58">
        <v>20000</v>
      </c>
      <c r="D21" s="58">
        <v>15000</v>
      </c>
    </row>
    <row r="22" spans="1:4" ht="19.5" customHeight="1">
      <c r="A22" s="16" t="s">
        <v>118</v>
      </c>
      <c r="B22" s="29"/>
      <c r="C22" s="58">
        <v>20000</v>
      </c>
      <c r="D22" s="58">
        <v>15000</v>
      </c>
    </row>
    <row r="23" spans="1:4" ht="19.5" customHeight="1">
      <c r="A23" s="16" t="s">
        <v>33</v>
      </c>
      <c r="B23" s="29"/>
      <c r="C23" s="58">
        <v>5000</v>
      </c>
      <c r="D23" s="58">
        <v>5000</v>
      </c>
    </row>
    <row r="24" spans="1:4" ht="19.5" customHeight="1">
      <c r="A24" s="16" t="s">
        <v>46</v>
      </c>
      <c r="B24" s="29"/>
      <c r="C24" s="58"/>
      <c r="D24" s="58"/>
    </row>
    <row r="25" spans="1:4" ht="19.5" customHeight="1">
      <c r="A25" s="16" t="s">
        <v>34</v>
      </c>
      <c r="B25" s="29"/>
      <c r="C25" s="58"/>
      <c r="D25" s="58"/>
    </row>
    <row r="26" spans="1:4" ht="19.5" customHeight="1">
      <c r="A26" s="16" t="s">
        <v>35</v>
      </c>
      <c r="B26" s="29"/>
      <c r="C26" s="58"/>
      <c r="D26" s="58"/>
    </row>
    <row r="27" spans="1:4" ht="19.5" customHeight="1">
      <c r="A27" s="16" t="s">
        <v>36</v>
      </c>
      <c r="B27" s="29">
        <v>12350</v>
      </c>
      <c r="C27" s="58">
        <v>20000</v>
      </c>
      <c r="D27" s="58">
        <v>20000</v>
      </c>
    </row>
    <row r="28" spans="1:4" ht="19.5" customHeight="1">
      <c r="A28" s="16" t="s">
        <v>47</v>
      </c>
      <c r="B28" s="29">
        <v>0</v>
      </c>
      <c r="C28" s="58">
        <v>20000</v>
      </c>
      <c r="D28" s="58">
        <v>20000</v>
      </c>
    </row>
    <row r="29" spans="1:4" ht="19.5" customHeight="1">
      <c r="A29" s="16" t="s">
        <v>48</v>
      </c>
      <c r="B29" s="29">
        <f>115+193</f>
        <v>308</v>
      </c>
      <c r="C29" s="58">
        <v>1150</v>
      </c>
      <c r="D29" s="58">
        <v>1150</v>
      </c>
    </row>
    <row r="30" spans="1:4" ht="19.5" customHeight="1">
      <c r="A30" s="16" t="s">
        <v>37</v>
      </c>
      <c r="B30" s="29"/>
      <c r="C30" s="58">
        <v>0</v>
      </c>
      <c r="D30" s="58">
        <v>0</v>
      </c>
    </row>
    <row r="31" spans="1:4" ht="19.5" customHeight="1">
      <c r="A31" s="35" t="s">
        <v>49</v>
      </c>
      <c r="B31" s="29">
        <v>8970</v>
      </c>
      <c r="C31" s="58">
        <v>7887</v>
      </c>
      <c r="D31" s="58">
        <v>9000</v>
      </c>
    </row>
    <row r="32" spans="1:4" ht="19.5" customHeight="1">
      <c r="A32" s="35" t="s">
        <v>98</v>
      </c>
      <c r="B32" s="29"/>
      <c r="C32" s="29"/>
      <c r="D32" s="29"/>
    </row>
    <row r="33" spans="1:4" ht="19.5" customHeight="1">
      <c r="A33" s="36" t="s">
        <v>52</v>
      </c>
      <c r="B33" s="37"/>
      <c r="C33" s="37">
        <v>0</v>
      </c>
      <c r="D33" s="37">
        <v>0</v>
      </c>
    </row>
    <row r="34" spans="1:4" ht="28.5" customHeight="1">
      <c r="A34" s="57" t="s">
        <v>50</v>
      </c>
      <c r="B34" s="29"/>
      <c r="C34" s="29"/>
      <c r="D34" s="29"/>
    </row>
    <row r="35" spans="1:4" ht="19.5" customHeight="1">
      <c r="A35" s="35" t="s">
        <v>38</v>
      </c>
      <c r="B35" s="29"/>
      <c r="C35" s="29"/>
      <c r="D35" s="29"/>
    </row>
    <row r="36" spans="1:4" ht="19.5" customHeight="1">
      <c r="A36" s="35" t="s">
        <v>39</v>
      </c>
      <c r="B36" s="29"/>
      <c r="C36" s="29"/>
      <c r="D36" s="29"/>
    </row>
    <row r="37" spans="1:4" ht="19.5" customHeight="1">
      <c r="A37" s="35" t="s">
        <v>40</v>
      </c>
      <c r="B37" s="29">
        <v>0</v>
      </c>
      <c r="C37" s="29"/>
      <c r="D37" s="29"/>
    </row>
    <row r="38" spans="1:4" ht="19.5" customHeight="1">
      <c r="A38" s="35" t="s">
        <v>51</v>
      </c>
      <c r="B38" s="29">
        <v>0</v>
      </c>
      <c r="C38" s="29"/>
      <c r="D38" s="29"/>
    </row>
    <row r="39" spans="1:4" ht="19.5" customHeight="1">
      <c r="A39" s="17" t="s">
        <v>41</v>
      </c>
      <c r="B39" s="32">
        <f>SUM(B10:B38)</f>
        <v>448028</v>
      </c>
      <c r="C39" s="32">
        <f>SUM(C10:C38)</f>
        <v>1212727</v>
      </c>
      <c r="D39" s="32">
        <f>SUM(D10:D38)</f>
        <v>1422444</v>
      </c>
    </row>
    <row r="40" spans="1:4" ht="19.5" customHeight="1">
      <c r="A40" s="28"/>
      <c r="B40" s="28"/>
      <c r="C40" s="28"/>
      <c r="D40" s="28"/>
    </row>
    <row r="41" spans="1:4" ht="19.5" customHeight="1">
      <c r="A41" s="28"/>
      <c r="B41" s="28"/>
      <c r="C41" s="28"/>
      <c r="D41" s="28"/>
    </row>
    <row r="42" ht="8.25" customHeight="1"/>
    <row r="43" spans="1:4" ht="19.5">
      <c r="A43" s="85" t="s">
        <v>71</v>
      </c>
      <c r="B43" s="85"/>
      <c r="C43" s="85" t="s">
        <v>72</v>
      </c>
      <c r="D43" s="85"/>
    </row>
    <row r="44" spans="1:4" ht="19.5">
      <c r="A44" s="85" t="s">
        <v>125</v>
      </c>
      <c r="B44" s="85"/>
      <c r="C44" s="85" t="s">
        <v>125</v>
      </c>
      <c r="D44" s="85"/>
    </row>
    <row r="45" spans="1:4" ht="19.5">
      <c r="A45" s="85" t="s">
        <v>126</v>
      </c>
      <c r="B45" s="85"/>
      <c r="C45" s="85" t="s">
        <v>127</v>
      </c>
      <c r="D45" s="85"/>
    </row>
  </sheetData>
  <sheetProtection/>
  <mergeCells count="13">
    <mergeCell ref="A45:B45"/>
    <mergeCell ref="A5:A7"/>
    <mergeCell ref="B6:B7"/>
    <mergeCell ref="D5:D6"/>
    <mergeCell ref="C45:D45"/>
    <mergeCell ref="A44:B44"/>
    <mergeCell ref="A1:D1"/>
    <mergeCell ref="A2:D2"/>
    <mergeCell ref="A3:D3"/>
    <mergeCell ref="A4:D4"/>
    <mergeCell ref="C43:D43"/>
    <mergeCell ref="C44:D44"/>
    <mergeCell ref="A43:B43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8">
      <selection activeCell="C13" sqref="C13"/>
    </sheetView>
  </sheetViews>
  <sheetFormatPr defaultColWidth="9.140625" defaultRowHeight="15"/>
  <cols>
    <col min="1" max="1" width="28.57421875" style="1" customWidth="1"/>
    <col min="2" max="2" width="23.140625" style="1" customWidth="1"/>
    <col min="3" max="3" width="30.421875" style="1" customWidth="1"/>
    <col min="4" max="4" width="20.8515625" style="1" customWidth="1"/>
    <col min="5" max="6" width="9.140625" style="1" customWidth="1"/>
    <col min="7" max="7" width="11.57421875" style="1" bestFit="1" customWidth="1"/>
    <col min="8" max="16384" width="9.140625" style="1" customWidth="1"/>
  </cols>
  <sheetData>
    <row r="1" spans="1:4" ht="17.25">
      <c r="A1" s="100" t="s">
        <v>125</v>
      </c>
      <c r="B1" s="100"/>
      <c r="C1" s="100"/>
      <c r="D1" s="100"/>
    </row>
    <row r="2" spans="1:4" ht="17.25">
      <c r="A2" s="100" t="s">
        <v>127</v>
      </c>
      <c r="B2" s="100"/>
      <c r="C2" s="100"/>
      <c r="D2" s="100"/>
    </row>
    <row r="3" spans="1:4" ht="20.25">
      <c r="A3" s="106" t="s">
        <v>67</v>
      </c>
      <c r="B3" s="106"/>
      <c r="C3" s="106"/>
      <c r="D3" s="106"/>
    </row>
    <row r="4" spans="1:4" ht="21.75">
      <c r="A4" s="107" t="s">
        <v>1</v>
      </c>
      <c r="B4" s="107"/>
      <c r="C4" s="107"/>
      <c r="D4" s="107"/>
    </row>
    <row r="5" spans="1:4" ht="19.5">
      <c r="A5" s="11"/>
      <c r="B5" s="11"/>
      <c r="C5" s="11"/>
      <c r="D5" s="11"/>
    </row>
    <row r="6" spans="1:4" ht="21.75">
      <c r="A6" s="108" t="s">
        <v>22</v>
      </c>
      <c r="B6" s="109"/>
      <c r="C6" s="109"/>
      <c r="D6" s="110"/>
    </row>
    <row r="7" spans="1:4" ht="40.5">
      <c r="A7" s="62" t="s">
        <v>68</v>
      </c>
      <c r="B7" s="81" t="s">
        <v>199</v>
      </c>
      <c r="C7" s="63" t="s">
        <v>200</v>
      </c>
      <c r="D7" s="63" t="s">
        <v>201</v>
      </c>
    </row>
    <row r="8" spans="1:4" ht="12.75" customHeight="1">
      <c r="A8" s="62">
        <v>1</v>
      </c>
      <c r="B8" s="62">
        <v>2</v>
      </c>
      <c r="C8" s="62">
        <v>3</v>
      </c>
      <c r="D8" s="62">
        <v>4</v>
      </c>
    </row>
    <row r="9" spans="1:4" ht="39.75" customHeight="1">
      <c r="A9" s="64" t="s">
        <v>69</v>
      </c>
      <c r="B9" s="65"/>
      <c r="C9" s="65"/>
      <c r="D9" s="65"/>
    </row>
    <row r="10" spans="1:4" ht="39.75" customHeight="1">
      <c r="A10" s="66" t="s">
        <v>53</v>
      </c>
      <c r="B10" s="61"/>
      <c r="C10" s="61">
        <v>0</v>
      </c>
      <c r="D10" s="61">
        <v>0</v>
      </c>
    </row>
    <row r="11" spans="1:4" ht="39.75" customHeight="1">
      <c r="A11" s="66" t="s">
        <v>54</v>
      </c>
      <c r="B11" s="61">
        <f>13694325+45036</f>
        <v>13739361</v>
      </c>
      <c r="C11" s="61">
        <v>12000000</v>
      </c>
      <c r="D11" s="83">
        <f>'Development Expenditure'!G23</f>
        <v>14500000</v>
      </c>
    </row>
    <row r="12" spans="1:4" ht="39.75" customHeight="1">
      <c r="A12" s="67" t="s">
        <v>120</v>
      </c>
      <c r="B12" s="61">
        <v>1206896</v>
      </c>
      <c r="C12" s="61">
        <f>20400+1700+162000+13500+518400+54000+217260+36210</f>
        <v>1023470</v>
      </c>
      <c r="D12" s="61">
        <f>54000+518400+239832+26648+42000+3500+351000+29250</f>
        <v>1264630</v>
      </c>
    </row>
    <row r="13" spans="1:4" ht="39.75" customHeight="1">
      <c r="A13" s="66" t="s">
        <v>55</v>
      </c>
      <c r="B13" s="61">
        <v>0</v>
      </c>
      <c r="C13" s="61"/>
      <c r="D13" s="61"/>
    </row>
    <row r="14" spans="1:4" ht="39.75" customHeight="1">
      <c r="A14" s="66" t="s">
        <v>56</v>
      </c>
      <c r="B14" s="61">
        <v>0</v>
      </c>
      <c r="C14" s="61">
        <v>0</v>
      </c>
      <c r="D14" s="61">
        <v>0</v>
      </c>
    </row>
    <row r="15" spans="1:4" ht="39.75" customHeight="1">
      <c r="A15" s="68" t="s">
        <v>70</v>
      </c>
      <c r="B15" s="69">
        <f>SUM(B10:B14)</f>
        <v>14946257</v>
      </c>
      <c r="C15" s="69">
        <f>SUM(C10:C14)</f>
        <v>13023470</v>
      </c>
      <c r="D15" s="69">
        <f>SUM(D10:D14)</f>
        <v>15764630</v>
      </c>
    </row>
    <row r="16" spans="1:4" ht="20.25">
      <c r="A16" s="20"/>
      <c r="B16" s="20"/>
      <c r="C16" s="20"/>
      <c r="D16" s="20"/>
    </row>
    <row r="17" spans="1:4" ht="20.25">
      <c r="A17" s="20"/>
      <c r="B17" s="20"/>
      <c r="C17" s="20"/>
      <c r="D17" s="20"/>
    </row>
    <row r="18" spans="1:4" ht="20.25">
      <c r="A18" s="20"/>
      <c r="B18" s="20"/>
      <c r="C18" s="20"/>
      <c r="D18" s="20"/>
    </row>
    <row r="19" spans="1:4" ht="20.25">
      <c r="A19" s="20"/>
      <c r="B19" s="20"/>
      <c r="C19" s="20"/>
      <c r="D19" s="20"/>
    </row>
    <row r="20" spans="1:4" ht="20.25">
      <c r="A20" s="20"/>
      <c r="B20" s="20"/>
      <c r="C20" s="20"/>
      <c r="D20" s="20"/>
    </row>
    <row r="21" spans="1:4" ht="20.25">
      <c r="A21" s="20"/>
      <c r="B21" s="20"/>
      <c r="C21" s="20"/>
      <c r="D21" s="20"/>
    </row>
    <row r="22" spans="1:4" ht="20.25">
      <c r="A22" s="20"/>
      <c r="B22" s="20"/>
      <c r="C22" s="20"/>
      <c r="D22" s="20"/>
    </row>
    <row r="23" spans="1:4" ht="19.5">
      <c r="A23" s="8"/>
      <c r="B23" s="8"/>
      <c r="C23" s="8"/>
      <c r="D23" s="8"/>
    </row>
    <row r="24" spans="1:4" ht="19.5">
      <c r="A24" s="8"/>
      <c r="B24" s="8"/>
      <c r="C24" s="8"/>
      <c r="D24" s="8"/>
    </row>
    <row r="25" spans="1:4" ht="19.5">
      <c r="A25" s="8"/>
      <c r="B25" s="8"/>
      <c r="C25" s="8"/>
      <c r="D25" s="8"/>
    </row>
    <row r="26" spans="1:4" ht="19.5">
      <c r="A26" s="85" t="s">
        <v>71</v>
      </c>
      <c r="B26" s="85"/>
      <c r="C26" s="85" t="s">
        <v>72</v>
      </c>
      <c r="D26" s="85"/>
    </row>
    <row r="27" spans="1:4" ht="19.5">
      <c r="A27" s="85" t="s">
        <v>125</v>
      </c>
      <c r="B27" s="85"/>
      <c r="C27" s="85" t="s">
        <v>125</v>
      </c>
      <c r="D27" s="85"/>
    </row>
    <row r="28" spans="1:4" ht="19.5">
      <c r="A28" s="85" t="s">
        <v>128</v>
      </c>
      <c r="B28" s="85"/>
      <c r="C28" s="85" t="s">
        <v>128</v>
      </c>
      <c r="D28" s="85"/>
    </row>
    <row r="29" spans="1:4" ht="19.5">
      <c r="A29" s="8"/>
      <c r="B29" s="8"/>
      <c r="C29" s="8"/>
      <c r="D29" s="8"/>
    </row>
  </sheetData>
  <sheetProtection/>
  <mergeCells count="11">
    <mergeCell ref="C26:D26"/>
    <mergeCell ref="C27:D27"/>
    <mergeCell ref="A27:B27"/>
    <mergeCell ref="A28:B28"/>
    <mergeCell ref="A26:B26"/>
    <mergeCell ref="A1:D1"/>
    <mergeCell ref="A2:D2"/>
    <mergeCell ref="C28:D28"/>
    <mergeCell ref="A3:D3"/>
    <mergeCell ref="A4:D4"/>
    <mergeCell ref="A6:D6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5">
      <selection activeCell="C21" sqref="C21"/>
    </sheetView>
  </sheetViews>
  <sheetFormatPr defaultColWidth="9.140625" defaultRowHeight="15"/>
  <cols>
    <col min="1" max="1" width="30.8515625" style="1" customWidth="1"/>
    <col min="2" max="2" width="22.140625" style="1" customWidth="1"/>
    <col min="3" max="3" width="29.57421875" style="1" customWidth="1"/>
    <col min="4" max="4" width="21.421875" style="1" customWidth="1"/>
    <col min="5" max="6" width="9.140625" style="1" customWidth="1"/>
    <col min="7" max="7" width="20.8515625" style="1" customWidth="1"/>
    <col min="8" max="8" width="11.57421875" style="1" bestFit="1" customWidth="1"/>
    <col min="9" max="16384" width="9.140625" style="1" customWidth="1"/>
  </cols>
  <sheetData>
    <row r="1" spans="1:4" ht="19.5">
      <c r="A1" s="111" t="s">
        <v>125</v>
      </c>
      <c r="B1" s="111"/>
      <c r="C1" s="111"/>
      <c r="D1" s="111"/>
    </row>
    <row r="2" spans="1:4" ht="19.5">
      <c r="A2" s="111" t="s">
        <v>127</v>
      </c>
      <c r="B2" s="111"/>
      <c r="C2" s="111"/>
      <c r="D2" s="111"/>
    </row>
    <row r="3" spans="1:4" ht="20.25">
      <c r="A3" s="106" t="s">
        <v>73</v>
      </c>
      <c r="B3" s="106"/>
      <c r="C3" s="106"/>
      <c r="D3" s="106"/>
    </row>
    <row r="4" spans="1:4" ht="12" customHeight="1">
      <c r="A4" s="8"/>
      <c r="B4" s="8"/>
      <c r="C4" s="8"/>
      <c r="D4" s="8"/>
    </row>
    <row r="5" spans="1:4" ht="18.75" customHeight="1">
      <c r="A5" s="93" t="s">
        <v>25</v>
      </c>
      <c r="B5" s="94"/>
      <c r="C5" s="94"/>
      <c r="D5" s="95"/>
    </row>
    <row r="6" spans="1:4" ht="45.75" customHeight="1">
      <c r="A6" s="70" t="s">
        <v>74</v>
      </c>
      <c r="B6" s="71" t="s">
        <v>202</v>
      </c>
      <c r="C6" s="71" t="s">
        <v>200</v>
      </c>
      <c r="D6" s="71" t="s">
        <v>201</v>
      </c>
    </row>
    <row r="7" spans="1:4" ht="18.75" customHeight="1">
      <c r="A7" s="72">
        <v>1</v>
      </c>
      <c r="B7" s="71">
        <v>2</v>
      </c>
      <c r="C7" s="71">
        <v>3</v>
      </c>
      <c r="D7" s="71">
        <v>4</v>
      </c>
    </row>
    <row r="8" spans="1:7" ht="30" customHeight="1">
      <c r="A8" s="66" t="s">
        <v>57</v>
      </c>
      <c r="B8" s="61">
        <v>300000</v>
      </c>
      <c r="C8" s="61">
        <v>500000</v>
      </c>
      <c r="D8" s="61">
        <v>500000</v>
      </c>
      <c r="G8" s="1">
        <f>SUM(D8:F8)</f>
        <v>500000</v>
      </c>
    </row>
    <row r="9" spans="1:4" ht="30" customHeight="1">
      <c r="A9" s="66" t="s">
        <v>58</v>
      </c>
      <c r="B9" s="61"/>
      <c r="C9" s="61"/>
      <c r="D9" s="61"/>
    </row>
    <row r="10" spans="1:4" ht="30" customHeight="1">
      <c r="A10" s="66" t="s">
        <v>59</v>
      </c>
      <c r="B10" s="61"/>
      <c r="C10" s="61"/>
      <c r="D10" s="61"/>
    </row>
    <row r="11" spans="1:7" ht="30" customHeight="1">
      <c r="A11" s="66" t="s">
        <v>186</v>
      </c>
      <c r="B11" s="61">
        <v>6082604</v>
      </c>
      <c r="C11" s="61">
        <v>5500000</v>
      </c>
      <c r="D11" s="61">
        <v>6000000</v>
      </c>
      <c r="G11" s="1">
        <f>SUM(D11:F11)</f>
        <v>6000000</v>
      </c>
    </row>
    <row r="12" spans="1:7" ht="30" customHeight="1">
      <c r="A12" s="66" t="s">
        <v>75</v>
      </c>
      <c r="B12" s="61"/>
      <c r="C12" s="61">
        <v>1000000</v>
      </c>
      <c r="D12" s="61">
        <v>1000000</v>
      </c>
      <c r="G12" s="1">
        <f>SUM(D12:F12)</f>
        <v>1000000</v>
      </c>
    </row>
    <row r="13" spans="1:4" ht="27.75" customHeight="1">
      <c r="A13" s="67" t="s">
        <v>121</v>
      </c>
      <c r="B13" s="61">
        <v>1206896</v>
      </c>
      <c r="C13" s="61">
        <f>'Development Income'!C12</f>
        <v>1023470</v>
      </c>
      <c r="D13" s="61">
        <f>'Development Income'!D12</f>
        <v>1264630</v>
      </c>
    </row>
    <row r="14" spans="1:7" ht="30" customHeight="1">
      <c r="A14" s="66" t="s">
        <v>122</v>
      </c>
      <c r="B14" s="61">
        <v>735000</v>
      </c>
      <c r="C14" s="61">
        <v>1000000</v>
      </c>
      <c r="D14" s="61">
        <v>1000000</v>
      </c>
      <c r="G14" s="1">
        <f>SUM(D14:F14)</f>
        <v>1000000</v>
      </c>
    </row>
    <row r="15" spans="1:7" ht="30" customHeight="1">
      <c r="A15" s="66" t="s">
        <v>60</v>
      </c>
      <c r="B15" s="61">
        <v>2548038</v>
      </c>
      <c r="C15" s="61">
        <v>1500000</v>
      </c>
      <c r="D15" s="61">
        <v>2000000</v>
      </c>
      <c r="G15" s="1">
        <f>SUM(D15:F15)</f>
        <v>2000000</v>
      </c>
    </row>
    <row r="16" spans="1:7" ht="30" customHeight="1">
      <c r="A16" s="66" t="s">
        <v>61</v>
      </c>
      <c r="B16" s="61">
        <v>300000</v>
      </c>
      <c r="C16" s="61">
        <v>500000</v>
      </c>
      <c r="D16" s="61">
        <v>500000</v>
      </c>
      <c r="G16" s="1">
        <f>SUM(D16:F16)</f>
        <v>500000</v>
      </c>
    </row>
    <row r="17" spans="1:7" ht="42" customHeight="1">
      <c r="A17" s="67" t="s">
        <v>187</v>
      </c>
      <c r="B17" s="61">
        <v>3938484</v>
      </c>
      <c r="C17" s="61">
        <v>1500000</v>
      </c>
      <c r="D17" s="61">
        <v>1500000</v>
      </c>
      <c r="G17" s="1">
        <f>SUM(D17:F17)</f>
        <v>1500000</v>
      </c>
    </row>
    <row r="18" spans="1:4" ht="30" customHeight="1">
      <c r="A18" s="66" t="s">
        <v>76</v>
      </c>
      <c r="B18" s="61"/>
      <c r="C18" s="61"/>
      <c r="D18" s="61"/>
    </row>
    <row r="19" spans="1:7" ht="30" customHeight="1">
      <c r="A19" s="66" t="s">
        <v>77</v>
      </c>
      <c r="B19" s="61"/>
      <c r="C19" s="61"/>
      <c r="D19" s="61">
        <v>1000000</v>
      </c>
      <c r="G19" s="1">
        <f>SUM(D19:F19)</f>
        <v>1000000</v>
      </c>
    </row>
    <row r="20" spans="1:4" ht="30" customHeight="1">
      <c r="A20" s="66" t="s">
        <v>62</v>
      </c>
      <c r="B20" s="61"/>
      <c r="C20" s="61"/>
      <c r="D20" s="61"/>
    </row>
    <row r="21" spans="1:7" ht="30" customHeight="1">
      <c r="A21" s="66" t="s">
        <v>124</v>
      </c>
      <c r="B21" s="61">
        <f>150000+429100+350000</f>
        <v>929100</v>
      </c>
      <c r="C21" s="61">
        <v>500000</v>
      </c>
      <c r="D21" s="61">
        <v>1000000</v>
      </c>
      <c r="G21" s="1">
        <f>SUM(D21:F21)</f>
        <v>1000000</v>
      </c>
    </row>
    <row r="22" spans="1:7" ht="30" customHeight="1">
      <c r="A22" s="66" t="s">
        <v>123</v>
      </c>
      <c r="B22" s="61">
        <v>0</v>
      </c>
      <c r="C22" s="61">
        <v>0</v>
      </c>
      <c r="D22" s="61">
        <v>0</v>
      </c>
      <c r="G22" s="1">
        <f>SUM(D22:F22)</f>
        <v>0</v>
      </c>
    </row>
    <row r="23" spans="1:7" ht="30" customHeight="1">
      <c r="A23" s="68" t="s">
        <v>78</v>
      </c>
      <c r="B23" s="69">
        <f>SUM(B8:B22)</f>
        <v>16040122</v>
      </c>
      <c r="C23" s="69">
        <f>SUM(C8:C22)</f>
        <v>13023470</v>
      </c>
      <c r="D23" s="69">
        <f>SUM(D8:D22)</f>
        <v>15764630</v>
      </c>
      <c r="G23" s="82">
        <f>G8+G9+G10+G11+G12+G14+G15+G16+G17+G18+G19+G20+G21+G22</f>
        <v>14500000</v>
      </c>
    </row>
    <row r="24" spans="1:4" ht="19.5">
      <c r="A24" s="8"/>
      <c r="B24" s="8"/>
      <c r="C24" s="8"/>
      <c r="D24" s="8"/>
    </row>
    <row r="25" spans="1:4" ht="19.5">
      <c r="A25" s="8"/>
      <c r="B25" s="8"/>
      <c r="C25" s="8"/>
      <c r="D25" s="8"/>
    </row>
    <row r="26" spans="1:4" ht="19.5">
      <c r="A26" s="8"/>
      <c r="B26" s="8"/>
      <c r="C26" s="8"/>
      <c r="D26" s="8"/>
    </row>
    <row r="27" spans="1:4" ht="19.5">
      <c r="A27" s="8"/>
      <c r="B27" s="8"/>
      <c r="C27" s="8"/>
      <c r="D27" s="8"/>
    </row>
    <row r="28" spans="1:4" ht="19.5">
      <c r="A28" s="8"/>
      <c r="B28" s="8"/>
      <c r="C28" s="8"/>
      <c r="D28" s="8"/>
    </row>
    <row r="29" spans="1:4" ht="19.5">
      <c r="A29" s="85" t="s">
        <v>71</v>
      </c>
      <c r="B29" s="85"/>
      <c r="C29" s="85" t="s">
        <v>72</v>
      </c>
      <c r="D29" s="85"/>
    </row>
    <row r="30" spans="1:4" ht="19.5">
      <c r="A30" s="85" t="s">
        <v>125</v>
      </c>
      <c r="B30" s="85"/>
      <c r="C30" s="85" t="s">
        <v>125</v>
      </c>
      <c r="D30" s="85"/>
    </row>
    <row r="31" spans="1:4" ht="19.5">
      <c r="A31" s="85" t="s">
        <v>128</v>
      </c>
      <c r="B31" s="85"/>
      <c r="C31" s="85" t="s">
        <v>128</v>
      </c>
      <c r="D31" s="85"/>
    </row>
  </sheetData>
  <sheetProtection/>
  <mergeCells count="10">
    <mergeCell ref="C31:D31"/>
    <mergeCell ref="A30:B30"/>
    <mergeCell ref="A1:D1"/>
    <mergeCell ref="A2:D2"/>
    <mergeCell ref="A3:D3"/>
    <mergeCell ref="A5:D5"/>
    <mergeCell ref="C29:D29"/>
    <mergeCell ref="C30:D30"/>
    <mergeCell ref="A29:B29"/>
    <mergeCell ref="A31:B31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24" customHeight="1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9.5" customHeight="1">
      <c r="A2" s="113" t="s">
        <v>127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2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19.5" customHeight="1">
      <c r="A4" s="11"/>
      <c r="B4" s="11"/>
      <c r="C4" s="11"/>
      <c r="D4" s="11"/>
      <c r="E4" s="114"/>
      <c r="F4" s="114"/>
      <c r="G4" s="11"/>
      <c r="H4" s="11"/>
      <c r="I4" s="11"/>
      <c r="J4" s="114" t="s">
        <v>79</v>
      </c>
      <c r="K4" s="114"/>
    </row>
    <row r="5" spans="1:11" s="2" customFormat="1" ht="19.5" customHeight="1">
      <c r="A5" s="11"/>
      <c r="B5" s="11"/>
      <c r="C5" s="11"/>
      <c r="D5" s="11"/>
      <c r="E5" s="114"/>
      <c r="F5" s="114"/>
      <c r="G5" s="11"/>
      <c r="H5" s="11"/>
      <c r="I5" s="11"/>
      <c r="J5" s="114" t="s">
        <v>63</v>
      </c>
      <c r="K5" s="114"/>
    </row>
    <row r="6" spans="1:11" s="2" customFormat="1" ht="19.5" customHeight="1">
      <c r="A6" s="107" t="s">
        <v>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s="2" customFormat="1" ht="19.5" customHeight="1">
      <c r="A7" s="119" t="s">
        <v>196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s="2" customFormat="1" ht="19.5" customHeight="1">
      <c r="A8" s="12"/>
      <c r="B8" s="12"/>
      <c r="C8" s="12"/>
      <c r="D8" s="12"/>
      <c r="E8" s="12"/>
      <c r="F8" s="12"/>
      <c r="G8" s="11"/>
      <c r="H8" s="11"/>
      <c r="I8" s="11"/>
      <c r="J8" s="11"/>
      <c r="K8" s="11"/>
    </row>
    <row r="9" spans="1:11" s="2" customFormat="1" ht="66.75" customHeight="1">
      <c r="A9" s="63" t="s">
        <v>89</v>
      </c>
      <c r="B9" s="63" t="s">
        <v>83</v>
      </c>
      <c r="C9" s="62" t="s">
        <v>80</v>
      </c>
      <c r="D9" s="63" t="s">
        <v>81</v>
      </c>
      <c r="E9" s="62" t="s">
        <v>84</v>
      </c>
      <c r="F9" s="63" t="s">
        <v>82</v>
      </c>
      <c r="G9" s="63" t="s">
        <v>85</v>
      </c>
      <c r="H9" s="63" t="s">
        <v>86</v>
      </c>
      <c r="I9" s="63" t="s">
        <v>88</v>
      </c>
      <c r="J9" s="63" t="s">
        <v>87</v>
      </c>
      <c r="K9" s="63" t="s">
        <v>65</v>
      </c>
    </row>
    <row r="10" spans="1:11" ht="39.75" customHeigh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</row>
    <row r="11" spans="1:11" ht="39.75" customHeight="1">
      <c r="A11" s="120" t="s">
        <v>107</v>
      </c>
      <c r="B11" s="15">
        <v>1</v>
      </c>
      <c r="C11" s="73" t="s">
        <v>71</v>
      </c>
      <c r="D11" s="74">
        <v>1</v>
      </c>
      <c r="E11" s="15" t="s">
        <v>188</v>
      </c>
      <c r="F11" s="61">
        <v>0</v>
      </c>
      <c r="G11" s="61">
        <v>0</v>
      </c>
      <c r="H11" s="61">
        <v>0</v>
      </c>
      <c r="I11" s="61">
        <v>26648</v>
      </c>
      <c r="J11" s="61">
        <v>346424</v>
      </c>
      <c r="K11" s="61"/>
    </row>
    <row r="12" spans="1:11" ht="67.5" customHeight="1">
      <c r="A12" s="121"/>
      <c r="B12" s="15">
        <v>2</v>
      </c>
      <c r="C12" s="75" t="s">
        <v>99</v>
      </c>
      <c r="D12" s="74">
        <v>1</v>
      </c>
      <c r="E12" s="15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61"/>
    </row>
    <row r="13" spans="1:11" ht="39.75" customHeight="1">
      <c r="A13" s="121"/>
      <c r="B13" s="15">
        <v>3</v>
      </c>
      <c r="C13" s="73" t="s">
        <v>100</v>
      </c>
      <c r="D13" s="74">
        <v>1</v>
      </c>
      <c r="E13" s="15"/>
      <c r="F13" s="61">
        <v>0</v>
      </c>
      <c r="G13" s="61">
        <v>0</v>
      </c>
      <c r="H13" s="61">
        <v>0</v>
      </c>
      <c r="I13" s="61">
        <v>7000</v>
      </c>
      <c r="J13" s="61">
        <v>91000</v>
      </c>
      <c r="K13" s="61"/>
    </row>
    <row r="14" spans="1:11" ht="39.75" customHeight="1">
      <c r="A14" s="122"/>
      <c r="B14" s="15">
        <v>4</v>
      </c>
      <c r="C14" s="73" t="s">
        <v>101</v>
      </c>
      <c r="D14" s="74">
        <v>9</v>
      </c>
      <c r="E14" s="15"/>
      <c r="F14" s="61">
        <v>0</v>
      </c>
      <c r="G14" s="61">
        <v>0</v>
      </c>
      <c r="H14" s="61">
        <v>0</v>
      </c>
      <c r="I14" s="61">
        <v>6500</v>
      </c>
      <c r="J14" s="61">
        <v>760500</v>
      </c>
      <c r="K14" s="61"/>
    </row>
    <row r="15" spans="1:11" ht="39.75" customHeight="1">
      <c r="A15" s="116" t="s">
        <v>97</v>
      </c>
      <c r="B15" s="117"/>
      <c r="C15" s="118"/>
      <c r="D15" s="62"/>
      <c r="E15" s="69"/>
      <c r="F15" s="69"/>
      <c r="G15" s="69"/>
      <c r="H15" s="69"/>
      <c r="I15" s="69"/>
      <c r="J15" s="69">
        <f>SUM(J11:J14)</f>
        <v>1197924</v>
      </c>
      <c r="K15" s="69"/>
    </row>
    <row r="16" spans="1:11" ht="19.5">
      <c r="A16" s="11"/>
      <c r="B16" s="11"/>
      <c r="C16" s="11"/>
      <c r="D16" s="11"/>
      <c r="E16" s="11"/>
      <c r="F16" s="11"/>
      <c r="G16" s="8"/>
      <c r="H16" s="8"/>
      <c r="I16" s="8"/>
      <c r="J16" s="8"/>
      <c r="K16" s="8"/>
    </row>
    <row r="17" spans="1:11" ht="19.5">
      <c r="A17" s="11"/>
      <c r="B17" s="11"/>
      <c r="C17" s="11"/>
      <c r="D17" s="11"/>
      <c r="E17" s="11"/>
      <c r="F17" s="11"/>
      <c r="G17" s="8"/>
      <c r="H17" s="8"/>
      <c r="I17" s="8"/>
      <c r="J17" s="8"/>
      <c r="K17" s="8"/>
    </row>
    <row r="18" spans="1:11" s="5" customFormat="1" ht="19.5">
      <c r="A18" s="7"/>
      <c r="B18" s="7"/>
      <c r="C18" s="7"/>
      <c r="D18" s="7"/>
      <c r="E18" s="7"/>
      <c r="F18" s="7"/>
      <c r="G18" s="10"/>
      <c r="H18" s="10"/>
      <c r="I18" s="10"/>
      <c r="J18" s="10"/>
      <c r="K18" s="10"/>
    </row>
    <row r="19" spans="1:11" s="5" customFormat="1" ht="21.75">
      <c r="A19" s="112" t="s">
        <v>71</v>
      </c>
      <c r="B19" s="112"/>
      <c r="C19" s="112"/>
      <c r="D19" s="112"/>
      <c r="E19" s="13"/>
      <c r="F19" s="13"/>
      <c r="G19" s="9"/>
      <c r="H19" s="112" t="s">
        <v>72</v>
      </c>
      <c r="I19" s="112"/>
      <c r="J19" s="112"/>
      <c r="K19" s="112"/>
    </row>
    <row r="20" spans="1:11" s="5" customFormat="1" ht="21.75">
      <c r="A20" s="112" t="s">
        <v>125</v>
      </c>
      <c r="B20" s="112"/>
      <c r="C20" s="112"/>
      <c r="D20" s="112"/>
      <c r="E20" s="9"/>
      <c r="F20" s="9"/>
      <c r="G20" s="9"/>
      <c r="H20" s="112" t="s">
        <v>125</v>
      </c>
      <c r="I20" s="112"/>
      <c r="J20" s="112"/>
      <c r="K20" s="112"/>
    </row>
    <row r="21" spans="1:11" s="5" customFormat="1" ht="21.75">
      <c r="A21" s="14" t="s">
        <v>129</v>
      </c>
      <c r="B21" s="14"/>
      <c r="C21" s="14"/>
      <c r="D21" s="9"/>
      <c r="E21" s="9"/>
      <c r="F21" s="9"/>
      <c r="G21" s="9"/>
      <c r="H21" s="113" t="s">
        <v>129</v>
      </c>
      <c r="I21" s="113"/>
      <c r="J21" s="113"/>
      <c r="K21" s="113"/>
    </row>
    <row r="22" spans="1:5" ht="17.25">
      <c r="A22" s="3"/>
      <c r="C22" s="4"/>
      <c r="D22" s="115"/>
      <c r="E22" s="115"/>
    </row>
    <row r="23" spans="1:5" ht="17.25">
      <c r="A23" s="3"/>
      <c r="C23" s="4"/>
      <c r="D23" s="115"/>
      <c r="E23" s="115"/>
    </row>
    <row r="24" spans="1:5" ht="17.25">
      <c r="A24" s="3"/>
      <c r="C24" s="4"/>
      <c r="D24" s="115"/>
      <c r="E24" s="115"/>
    </row>
    <row r="27" spans="6:7" ht="17.25">
      <c r="F27" s="115"/>
      <c r="G27" s="115"/>
    </row>
    <row r="28" spans="6:7" ht="17.25">
      <c r="F28" s="115"/>
      <c r="G28" s="115"/>
    </row>
    <row r="29" spans="6:7" ht="17.25">
      <c r="F29" s="115"/>
      <c r="G29" s="115"/>
    </row>
  </sheetData>
  <sheetProtection/>
  <mergeCells count="21">
    <mergeCell ref="F27:G27"/>
    <mergeCell ref="D24:E24"/>
    <mergeCell ref="F28:G28"/>
    <mergeCell ref="D23:E23"/>
    <mergeCell ref="H19:K19"/>
    <mergeCell ref="A20:D20"/>
    <mergeCell ref="A15:C15"/>
    <mergeCell ref="E4:F4"/>
    <mergeCell ref="F29:G29"/>
    <mergeCell ref="J4:K4"/>
    <mergeCell ref="J5:K5"/>
    <mergeCell ref="A6:K6"/>
    <mergeCell ref="A7:K7"/>
    <mergeCell ref="A19:D19"/>
    <mergeCell ref="A1:K1"/>
    <mergeCell ref="E5:F5"/>
    <mergeCell ref="A2:K2"/>
    <mergeCell ref="H20:K20"/>
    <mergeCell ref="D22:E22"/>
    <mergeCell ref="H21:K21"/>
    <mergeCell ref="A11:A14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J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6">
      <selection activeCell="D54" sqref="D54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49.8515625" style="1" customWidth="1"/>
    <col min="4" max="4" width="16.140625" style="1" customWidth="1"/>
    <col min="5" max="5" width="13.57421875" style="1" customWidth="1"/>
    <col min="6" max="6" width="7.57421875" style="1" customWidth="1"/>
    <col min="7" max="7" width="5.28125" style="1" customWidth="1"/>
    <col min="8" max="16384" width="9.140625" style="1" customWidth="1"/>
  </cols>
  <sheetData>
    <row r="1" spans="1:7" s="5" customFormat="1" ht="19.5" customHeight="1">
      <c r="A1" s="100" t="s">
        <v>177</v>
      </c>
      <c r="B1" s="100"/>
      <c r="C1" s="100"/>
      <c r="D1" s="100"/>
      <c r="E1" s="100"/>
      <c r="F1" s="100"/>
      <c r="G1" s="100"/>
    </row>
    <row r="2" spans="1:7" s="5" customFormat="1" ht="19.5" customHeight="1">
      <c r="A2" s="100" t="s">
        <v>178</v>
      </c>
      <c r="B2" s="100"/>
      <c r="C2" s="100"/>
      <c r="D2" s="100"/>
      <c r="E2" s="100"/>
      <c r="F2" s="100"/>
      <c r="G2" s="100"/>
    </row>
    <row r="3" spans="6:7" s="6" customFormat="1" ht="19.5" customHeight="1">
      <c r="F3" s="125" t="s">
        <v>90</v>
      </c>
      <c r="G3" s="125"/>
    </row>
    <row r="4" spans="6:7" s="6" customFormat="1" ht="19.5" customHeight="1">
      <c r="F4" s="125" t="s">
        <v>66</v>
      </c>
      <c r="G4" s="125"/>
    </row>
    <row r="5" spans="2:7" s="6" customFormat="1" ht="19.5" customHeight="1">
      <c r="B5" s="123" t="s">
        <v>91</v>
      </c>
      <c r="C5" s="123"/>
      <c r="D5" s="123"/>
      <c r="E5" s="123"/>
      <c r="F5" s="123"/>
      <c r="G5" s="123"/>
    </row>
    <row r="6" spans="2:7" s="6" customFormat="1" ht="19.5" customHeight="1">
      <c r="B6" s="124" t="s">
        <v>92</v>
      </c>
      <c r="C6" s="124"/>
      <c r="D6" s="124"/>
      <c r="E6" s="124"/>
      <c r="F6" s="124"/>
      <c r="G6" s="124"/>
    </row>
    <row r="7" spans="2:7" ht="112.5" customHeight="1">
      <c r="B7" s="43" t="s">
        <v>83</v>
      </c>
      <c r="C7" s="43" t="s">
        <v>93</v>
      </c>
      <c r="D7" s="43" t="s">
        <v>94</v>
      </c>
      <c r="E7" s="43" t="s">
        <v>95</v>
      </c>
      <c r="F7" s="43" t="s">
        <v>96</v>
      </c>
      <c r="G7" s="43" t="s">
        <v>65</v>
      </c>
    </row>
    <row r="8" spans="2:7" ht="16.5" customHeight="1"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</row>
    <row r="9" spans="2:7" ht="43.5" customHeight="1">
      <c r="B9" s="44">
        <v>1</v>
      </c>
      <c r="C9" s="45" t="s">
        <v>133</v>
      </c>
      <c r="D9" s="48">
        <v>120000</v>
      </c>
      <c r="E9" s="48">
        <v>120000</v>
      </c>
      <c r="F9" s="48">
        <v>0</v>
      </c>
      <c r="G9" s="46"/>
    </row>
    <row r="10" spans="2:7" ht="41.25" customHeight="1">
      <c r="B10" s="44">
        <v>2</v>
      </c>
      <c r="C10" s="45" t="s">
        <v>134</v>
      </c>
      <c r="D10" s="48">
        <v>210000</v>
      </c>
      <c r="E10" s="48">
        <v>210000</v>
      </c>
      <c r="F10" s="48">
        <f aca="true" t="shared" si="0" ref="F10:F17">D10-E10</f>
        <v>0</v>
      </c>
      <c r="G10" s="46"/>
    </row>
    <row r="11" spans="2:7" ht="56.25" customHeight="1">
      <c r="B11" s="44">
        <v>3</v>
      </c>
      <c r="C11" s="45" t="s">
        <v>135</v>
      </c>
      <c r="D11" s="48">
        <v>220000</v>
      </c>
      <c r="E11" s="48">
        <v>220000</v>
      </c>
      <c r="F11" s="48">
        <f t="shared" si="0"/>
        <v>0</v>
      </c>
      <c r="G11" s="46"/>
    </row>
    <row r="12" spans="2:7" ht="42.75" customHeight="1">
      <c r="B12" s="44">
        <v>4</v>
      </c>
      <c r="C12" s="45" t="s">
        <v>136</v>
      </c>
      <c r="D12" s="48">
        <v>220000</v>
      </c>
      <c r="E12" s="48">
        <v>220000</v>
      </c>
      <c r="F12" s="48">
        <f t="shared" si="0"/>
        <v>0</v>
      </c>
      <c r="G12" s="46"/>
    </row>
    <row r="13" spans="2:7" ht="45.75" customHeight="1">
      <c r="B13" s="44">
        <v>5</v>
      </c>
      <c r="C13" s="45" t="s">
        <v>137</v>
      </c>
      <c r="D13" s="48">
        <v>120000</v>
      </c>
      <c r="E13" s="48">
        <v>120000</v>
      </c>
      <c r="F13" s="48">
        <f t="shared" si="0"/>
        <v>0</v>
      </c>
      <c r="G13" s="46"/>
    </row>
    <row r="14" spans="2:7" ht="49.5" customHeight="1">
      <c r="B14" s="44">
        <v>6</v>
      </c>
      <c r="C14" s="45" t="s">
        <v>138</v>
      </c>
      <c r="D14" s="48">
        <v>220000</v>
      </c>
      <c r="E14" s="48">
        <v>220000</v>
      </c>
      <c r="F14" s="48">
        <f t="shared" si="0"/>
        <v>0</v>
      </c>
      <c r="G14" s="46"/>
    </row>
    <row r="15" spans="2:7" ht="82.5" customHeight="1">
      <c r="B15" s="44">
        <v>7</v>
      </c>
      <c r="C15" s="45" t="s">
        <v>139</v>
      </c>
      <c r="D15" s="48">
        <v>220000</v>
      </c>
      <c r="E15" s="48">
        <v>220000</v>
      </c>
      <c r="F15" s="48">
        <f t="shared" si="0"/>
        <v>0</v>
      </c>
      <c r="G15" s="46"/>
    </row>
    <row r="16" spans="2:7" ht="66.75" customHeight="1">
      <c r="B16" s="44">
        <v>8</v>
      </c>
      <c r="C16" s="45" t="s">
        <v>140</v>
      </c>
      <c r="D16" s="48">
        <v>237000</v>
      </c>
      <c r="E16" s="48">
        <v>237000</v>
      </c>
      <c r="F16" s="48">
        <f t="shared" si="0"/>
        <v>0</v>
      </c>
      <c r="G16" s="46"/>
    </row>
    <row r="17" spans="2:7" ht="55.5" customHeight="1">
      <c r="B17" s="44">
        <v>9</v>
      </c>
      <c r="C17" s="45" t="s">
        <v>141</v>
      </c>
      <c r="D17" s="48">
        <v>120000</v>
      </c>
      <c r="E17" s="48">
        <v>120000</v>
      </c>
      <c r="F17" s="48">
        <f t="shared" si="0"/>
        <v>0</v>
      </c>
      <c r="G17" s="46"/>
    </row>
    <row r="18" spans="2:7" ht="24.75" customHeight="1">
      <c r="B18" s="44">
        <v>10</v>
      </c>
      <c r="C18" s="45" t="s">
        <v>142</v>
      </c>
      <c r="D18" s="48">
        <v>70000</v>
      </c>
      <c r="E18" s="48">
        <v>70000</v>
      </c>
      <c r="F18" s="48">
        <f>D18-E18</f>
        <v>0</v>
      </c>
      <c r="G18" s="46"/>
    </row>
    <row r="19" spans="2:7" ht="25.5" customHeight="1">
      <c r="B19" s="44">
        <v>11</v>
      </c>
      <c r="C19" s="45" t="s">
        <v>143</v>
      </c>
      <c r="D19" s="48">
        <v>70000</v>
      </c>
      <c r="E19" s="48">
        <v>70000</v>
      </c>
      <c r="F19" s="48">
        <f>D19-E19</f>
        <v>0</v>
      </c>
      <c r="G19" s="46"/>
    </row>
    <row r="20" spans="2:7" ht="24.75" customHeight="1">
      <c r="B20" s="44">
        <v>12</v>
      </c>
      <c r="C20" s="45" t="s">
        <v>144</v>
      </c>
      <c r="D20" s="48">
        <v>92500</v>
      </c>
      <c r="E20" s="48">
        <v>92500</v>
      </c>
      <c r="F20" s="48">
        <f aca="true" t="shared" si="1" ref="F20:F53">D20-E20</f>
        <v>0</v>
      </c>
      <c r="G20" s="46"/>
    </row>
    <row r="21" spans="2:7" ht="22.5" customHeight="1">
      <c r="B21" s="44">
        <v>13</v>
      </c>
      <c r="C21" s="45" t="s">
        <v>145</v>
      </c>
      <c r="D21" s="48">
        <v>92500</v>
      </c>
      <c r="E21" s="48">
        <v>92500</v>
      </c>
      <c r="F21" s="48">
        <f t="shared" si="1"/>
        <v>0</v>
      </c>
      <c r="G21" s="46"/>
    </row>
    <row r="22" spans="2:7" ht="24.75" customHeight="1">
      <c r="B22" s="44">
        <v>14</v>
      </c>
      <c r="C22" s="45" t="s">
        <v>146</v>
      </c>
      <c r="D22" s="48">
        <v>92500</v>
      </c>
      <c r="E22" s="48">
        <v>92500</v>
      </c>
      <c r="F22" s="48">
        <f t="shared" si="1"/>
        <v>0</v>
      </c>
      <c r="G22" s="46"/>
    </row>
    <row r="23" spans="2:7" ht="28.5" customHeight="1">
      <c r="B23" s="44">
        <v>15</v>
      </c>
      <c r="C23" s="47" t="s">
        <v>147</v>
      </c>
      <c r="D23" s="48">
        <v>70000</v>
      </c>
      <c r="E23" s="48">
        <v>70000</v>
      </c>
      <c r="F23" s="48">
        <f t="shared" si="1"/>
        <v>0</v>
      </c>
      <c r="G23" s="46"/>
    </row>
    <row r="24" spans="2:7" ht="42.75" customHeight="1">
      <c r="B24" s="44">
        <v>16</v>
      </c>
      <c r="C24" s="47" t="s">
        <v>148</v>
      </c>
      <c r="D24" s="48">
        <v>70000</v>
      </c>
      <c r="E24" s="48">
        <v>70000</v>
      </c>
      <c r="F24" s="48">
        <f t="shared" si="1"/>
        <v>0</v>
      </c>
      <c r="G24" s="46"/>
    </row>
    <row r="25" spans="2:7" ht="25.5" customHeight="1">
      <c r="B25" s="44">
        <v>17</v>
      </c>
      <c r="C25" s="47" t="s">
        <v>149</v>
      </c>
      <c r="D25" s="48">
        <v>92500</v>
      </c>
      <c r="E25" s="48">
        <v>92500</v>
      </c>
      <c r="F25" s="48">
        <f t="shared" si="1"/>
        <v>0</v>
      </c>
      <c r="G25" s="46"/>
    </row>
    <row r="26" spans="2:7" ht="54.75" customHeight="1">
      <c r="B26" s="44">
        <v>18</v>
      </c>
      <c r="C26" s="47" t="s">
        <v>150</v>
      </c>
      <c r="D26" s="48">
        <v>250000</v>
      </c>
      <c r="E26" s="48">
        <v>250000</v>
      </c>
      <c r="F26" s="48">
        <f t="shared" si="1"/>
        <v>0</v>
      </c>
      <c r="G26" s="46"/>
    </row>
    <row r="27" spans="2:7" ht="54" customHeight="1">
      <c r="B27" s="44">
        <v>19</v>
      </c>
      <c r="C27" s="47" t="s">
        <v>151</v>
      </c>
      <c r="D27" s="48">
        <v>200000</v>
      </c>
      <c r="E27" s="48">
        <v>200000</v>
      </c>
      <c r="F27" s="48">
        <f t="shared" si="1"/>
        <v>0</v>
      </c>
      <c r="G27" s="46"/>
    </row>
    <row r="28" spans="2:7" ht="29.25" customHeight="1">
      <c r="B28" s="44">
        <v>20</v>
      </c>
      <c r="C28" s="47" t="s">
        <v>152</v>
      </c>
      <c r="D28" s="48">
        <v>400000</v>
      </c>
      <c r="E28" s="48">
        <v>400000</v>
      </c>
      <c r="F28" s="48">
        <f t="shared" si="1"/>
        <v>0</v>
      </c>
      <c r="G28" s="46"/>
    </row>
    <row r="29" spans="2:7" ht="60.75" customHeight="1">
      <c r="B29" s="44">
        <v>21</v>
      </c>
      <c r="C29" s="47" t="s">
        <v>179</v>
      </c>
      <c r="D29" s="48">
        <v>400000</v>
      </c>
      <c r="E29" s="48">
        <v>400000</v>
      </c>
      <c r="F29" s="48">
        <f t="shared" si="1"/>
        <v>0</v>
      </c>
      <c r="G29" s="46"/>
    </row>
    <row r="30" spans="2:7" ht="60" customHeight="1">
      <c r="B30" s="44">
        <v>22</v>
      </c>
      <c r="C30" s="47" t="s">
        <v>153</v>
      </c>
      <c r="D30" s="48">
        <v>339000</v>
      </c>
      <c r="E30" s="48">
        <v>339000</v>
      </c>
      <c r="F30" s="48">
        <f t="shared" si="1"/>
        <v>0</v>
      </c>
      <c r="G30" s="46"/>
    </row>
    <row r="31" spans="2:7" ht="41.25" customHeight="1">
      <c r="B31" s="44">
        <v>23</v>
      </c>
      <c r="C31" s="47" t="s">
        <v>154</v>
      </c>
      <c r="D31" s="48">
        <v>400000</v>
      </c>
      <c r="E31" s="48">
        <v>400000</v>
      </c>
      <c r="F31" s="48">
        <f t="shared" si="1"/>
        <v>0</v>
      </c>
      <c r="G31" s="46"/>
    </row>
    <row r="32" spans="2:7" ht="66" customHeight="1">
      <c r="B32" s="44">
        <v>24</v>
      </c>
      <c r="C32" s="47" t="s">
        <v>155</v>
      </c>
      <c r="D32" s="48">
        <v>300000</v>
      </c>
      <c r="E32" s="48">
        <v>300000</v>
      </c>
      <c r="F32" s="48">
        <f t="shared" si="1"/>
        <v>0</v>
      </c>
      <c r="G32" s="46"/>
    </row>
    <row r="33" spans="2:7" ht="49.5" customHeight="1">
      <c r="B33" s="44">
        <v>25</v>
      </c>
      <c r="C33" s="47" t="s">
        <v>156</v>
      </c>
      <c r="D33" s="48">
        <v>400000</v>
      </c>
      <c r="E33" s="48">
        <v>400000</v>
      </c>
      <c r="F33" s="48">
        <f t="shared" si="1"/>
        <v>0</v>
      </c>
      <c r="G33" s="46"/>
    </row>
    <row r="34" spans="2:7" ht="75" customHeight="1">
      <c r="B34" s="44">
        <v>26</v>
      </c>
      <c r="C34" s="47" t="s">
        <v>157</v>
      </c>
      <c r="D34" s="48">
        <v>308000</v>
      </c>
      <c r="E34" s="48">
        <v>308000</v>
      </c>
      <c r="F34" s="48">
        <f t="shared" si="1"/>
        <v>0</v>
      </c>
      <c r="G34" s="46"/>
    </row>
    <row r="35" spans="2:7" ht="45.75" customHeight="1">
      <c r="B35" s="44">
        <v>27</v>
      </c>
      <c r="C35" s="47" t="s">
        <v>158</v>
      </c>
      <c r="D35" s="48">
        <v>200000</v>
      </c>
      <c r="E35" s="48">
        <v>200000</v>
      </c>
      <c r="F35" s="48">
        <f t="shared" si="1"/>
        <v>0</v>
      </c>
      <c r="G35" s="46"/>
    </row>
    <row r="36" spans="2:7" ht="93" customHeight="1">
      <c r="B36" s="44">
        <v>28</v>
      </c>
      <c r="C36" s="47" t="s">
        <v>159</v>
      </c>
      <c r="D36" s="48">
        <v>284000</v>
      </c>
      <c r="E36" s="48">
        <v>284000</v>
      </c>
      <c r="F36" s="48">
        <f t="shared" si="1"/>
        <v>0</v>
      </c>
      <c r="G36" s="46"/>
    </row>
    <row r="37" spans="2:7" ht="93" customHeight="1">
      <c r="B37" s="44">
        <v>29</v>
      </c>
      <c r="C37" s="47" t="s">
        <v>160</v>
      </c>
      <c r="D37" s="48">
        <v>266000</v>
      </c>
      <c r="E37" s="48">
        <v>266000</v>
      </c>
      <c r="F37" s="48">
        <f t="shared" si="1"/>
        <v>0</v>
      </c>
      <c r="G37" s="46"/>
    </row>
    <row r="38" spans="2:7" ht="99.75" customHeight="1">
      <c r="B38" s="44">
        <v>30</v>
      </c>
      <c r="C38" s="47" t="s">
        <v>161</v>
      </c>
      <c r="D38" s="48">
        <v>266000</v>
      </c>
      <c r="E38" s="48">
        <v>266000</v>
      </c>
      <c r="F38" s="48">
        <f t="shared" si="1"/>
        <v>0</v>
      </c>
      <c r="G38" s="46"/>
    </row>
    <row r="39" spans="2:7" ht="79.5" customHeight="1">
      <c r="B39" s="44">
        <v>31</v>
      </c>
      <c r="C39" s="47" t="s">
        <v>162</v>
      </c>
      <c r="D39" s="48">
        <v>280000</v>
      </c>
      <c r="E39" s="48">
        <v>280000</v>
      </c>
      <c r="F39" s="48">
        <f t="shared" si="1"/>
        <v>0</v>
      </c>
      <c r="G39" s="46"/>
    </row>
    <row r="40" spans="2:7" ht="69.75" customHeight="1">
      <c r="B40" s="44">
        <v>32</v>
      </c>
      <c r="C40" s="47" t="s">
        <v>163</v>
      </c>
      <c r="D40" s="48">
        <v>296000</v>
      </c>
      <c r="E40" s="48">
        <v>296000</v>
      </c>
      <c r="F40" s="48">
        <f t="shared" si="1"/>
        <v>0</v>
      </c>
      <c r="G40" s="46"/>
    </row>
    <row r="41" spans="2:7" ht="28.5" customHeight="1">
      <c r="B41" s="44">
        <v>33</v>
      </c>
      <c r="C41" s="47" t="s">
        <v>164</v>
      </c>
      <c r="D41" s="48">
        <v>151347</v>
      </c>
      <c r="E41" s="48">
        <v>151347</v>
      </c>
      <c r="F41" s="48">
        <f t="shared" si="1"/>
        <v>0</v>
      </c>
      <c r="G41" s="46"/>
    </row>
    <row r="42" spans="2:7" ht="27.75" customHeight="1">
      <c r="B42" s="44">
        <v>34</v>
      </c>
      <c r="C42" s="47" t="s">
        <v>165</v>
      </c>
      <c r="D42" s="48">
        <v>150636</v>
      </c>
      <c r="E42" s="48">
        <v>150636</v>
      </c>
      <c r="F42" s="48">
        <f t="shared" si="1"/>
        <v>0</v>
      </c>
      <c r="G42" s="46"/>
    </row>
    <row r="43" spans="2:7" ht="23.25" customHeight="1">
      <c r="B43" s="44">
        <v>35</v>
      </c>
      <c r="C43" s="47" t="s">
        <v>166</v>
      </c>
      <c r="D43" s="48">
        <v>100000</v>
      </c>
      <c r="E43" s="48">
        <v>100000</v>
      </c>
      <c r="F43" s="48">
        <f t="shared" si="1"/>
        <v>0</v>
      </c>
      <c r="G43" s="46"/>
    </row>
    <row r="44" spans="2:7" ht="25.5" customHeight="1">
      <c r="B44" s="44">
        <v>36</v>
      </c>
      <c r="C44" s="47" t="s">
        <v>167</v>
      </c>
      <c r="D44" s="48">
        <v>250000</v>
      </c>
      <c r="E44" s="48">
        <v>250000</v>
      </c>
      <c r="F44" s="48">
        <f t="shared" si="1"/>
        <v>0</v>
      </c>
      <c r="G44" s="46"/>
    </row>
    <row r="45" spans="2:7" ht="22.5" customHeight="1">
      <c r="B45" s="44">
        <v>37</v>
      </c>
      <c r="C45" s="47" t="s">
        <v>168</v>
      </c>
      <c r="D45" s="48">
        <v>170000</v>
      </c>
      <c r="E45" s="48">
        <v>170000</v>
      </c>
      <c r="F45" s="48">
        <f t="shared" si="1"/>
        <v>0</v>
      </c>
      <c r="G45" s="46"/>
    </row>
    <row r="46" spans="2:7" ht="24.75" customHeight="1">
      <c r="B46" s="44">
        <v>38</v>
      </c>
      <c r="C46" s="47" t="s">
        <v>169</v>
      </c>
      <c r="D46" s="48">
        <v>150000</v>
      </c>
      <c r="E46" s="48">
        <v>150000</v>
      </c>
      <c r="F46" s="48">
        <f t="shared" si="1"/>
        <v>0</v>
      </c>
      <c r="G46" s="46"/>
    </row>
    <row r="47" spans="2:7" ht="25.5" customHeight="1">
      <c r="B47" s="44">
        <v>39</v>
      </c>
      <c r="C47" s="47" t="s">
        <v>170</v>
      </c>
      <c r="D47" s="48">
        <v>250000</v>
      </c>
      <c r="E47" s="48">
        <v>250000</v>
      </c>
      <c r="F47" s="48">
        <f t="shared" si="1"/>
        <v>0</v>
      </c>
      <c r="G47" s="46"/>
    </row>
    <row r="48" spans="2:7" ht="24" customHeight="1">
      <c r="B48" s="44">
        <v>40</v>
      </c>
      <c r="C48" s="47" t="s">
        <v>171</v>
      </c>
      <c r="D48" s="48">
        <v>250000</v>
      </c>
      <c r="E48" s="48">
        <v>250000</v>
      </c>
      <c r="F48" s="48">
        <f t="shared" si="1"/>
        <v>0</v>
      </c>
      <c r="G48" s="46"/>
    </row>
    <row r="49" spans="2:7" ht="23.25" customHeight="1">
      <c r="B49" s="44">
        <v>41</v>
      </c>
      <c r="C49" s="47" t="s">
        <v>172</v>
      </c>
      <c r="D49" s="48">
        <v>150000</v>
      </c>
      <c r="E49" s="48">
        <v>150000</v>
      </c>
      <c r="F49" s="48">
        <f t="shared" si="1"/>
        <v>0</v>
      </c>
      <c r="G49" s="46"/>
    </row>
    <row r="50" spans="2:7" ht="30.75" customHeight="1">
      <c r="B50" s="44">
        <v>42</v>
      </c>
      <c r="C50" s="47" t="s">
        <v>180</v>
      </c>
      <c r="D50" s="48">
        <v>120000</v>
      </c>
      <c r="E50" s="48">
        <v>120000</v>
      </c>
      <c r="F50" s="48">
        <f t="shared" si="1"/>
        <v>0</v>
      </c>
      <c r="G50" s="46"/>
    </row>
    <row r="51" spans="2:7" ht="23.25" customHeight="1">
      <c r="B51" s="44">
        <v>43</v>
      </c>
      <c r="C51" s="47" t="s">
        <v>173</v>
      </c>
      <c r="D51" s="48">
        <v>150000</v>
      </c>
      <c r="E51" s="48">
        <v>150000</v>
      </c>
      <c r="F51" s="48">
        <f t="shared" si="1"/>
        <v>0</v>
      </c>
      <c r="G51" s="46"/>
    </row>
    <row r="52" spans="2:7" ht="21" customHeight="1">
      <c r="B52" s="44">
        <v>44</v>
      </c>
      <c r="C52" s="47" t="s">
        <v>174</v>
      </c>
      <c r="D52" s="48">
        <v>130000</v>
      </c>
      <c r="E52" s="48">
        <v>130000</v>
      </c>
      <c r="F52" s="48">
        <f t="shared" si="1"/>
        <v>0</v>
      </c>
      <c r="G52" s="46"/>
    </row>
    <row r="53" spans="2:7" ht="24" customHeight="1">
      <c r="B53" s="44">
        <v>45</v>
      </c>
      <c r="C53" s="47" t="s">
        <v>175</v>
      </c>
      <c r="D53" s="48">
        <v>180000</v>
      </c>
      <c r="E53" s="48">
        <v>180000</v>
      </c>
      <c r="F53" s="48">
        <f t="shared" si="1"/>
        <v>0</v>
      </c>
      <c r="G53" s="46"/>
    </row>
    <row r="54" spans="2:7" ht="30" customHeight="1">
      <c r="B54" s="126" t="s">
        <v>97</v>
      </c>
      <c r="C54" s="127"/>
      <c r="D54" s="50">
        <f>SUM(D9:D53)</f>
        <v>9127983</v>
      </c>
      <c r="E54" s="50">
        <f>SUM(E9:E53)</f>
        <v>9127983</v>
      </c>
      <c r="F54" s="50">
        <f>D54-E54</f>
        <v>0</v>
      </c>
      <c r="G54" s="49"/>
    </row>
    <row r="58" s="5" customFormat="1" ht="17.25"/>
    <row r="59" spans="2:7" s="5" customFormat="1" ht="19.5">
      <c r="B59" s="85" t="s">
        <v>71</v>
      </c>
      <c r="C59" s="85"/>
      <c r="D59" s="10"/>
      <c r="E59" s="85" t="s">
        <v>72</v>
      </c>
      <c r="F59" s="85"/>
      <c r="G59" s="85"/>
    </row>
    <row r="60" spans="2:7" s="5" customFormat="1" ht="19.5">
      <c r="B60" s="85" t="s">
        <v>125</v>
      </c>
      <c r="C60" s="85"/>
      <c r="D60" s="10"/>
      <c r="E60" s="85" t="s">
        <v>125</v>
      </c>
      <c r="F60" s="85"/>
      <c r="G60" s="85"/>
    </row>
    <row r="61" spans="2:7" s="5" customFormat="1" ht="19.5">
      <c r="B61" s="85" t="s">
        <v>129</v>
      </c>
      <c r="C61" s="85"/>
      <c r="D61" s="42"/>
      <c r="E61" s="85" t="s">
        <v>176</v>
      </c>
      <c r="F61" s="85"/>
      <c r="G61" s="85"/>
    </row>
    <row r="62" spans="2:7" ht="19.5">
      <c r="B62" s="5"/>
      <c r="C62" s="10"/>
      <c r="D62" s="10"/>
      <c r="E62" s="10"/>
      <c r="F62" s="10"/>
      <c r="G62" s="8"/>
    </row>
  </sheetData>
  <sheetProtection/>
  <mergeCells count="13">
    <mergeCell ref="B60:C60"/>
    <mergeCell ref="B61:C61"/>
    <mergeCell ref="E59:G59"/>
    <mergeCell ref="E60:G60"/>
    <mergeCell ref="E61:G61"/>
    <mergeCell ref="B54:C54"/>
    <mergeCell ref="B59:C59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2020-06-23T07:41:23Z</cp:lastPrinted>
  <dcterms:created xsi:type="dcterms:W3CDTF">2017-03-08T06:35:27Z</dcterms:created>
  <dcterms:modified xsi:type="dcterms:W3CDTF">2020-06-23T07:44:31Z</dcterms:modified>
  <cp:category/>
  <cp:version/>
  <cp:contentType/>
  <cp:contentStatus/>
</cp:coreProperties>
</file>